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d221d0321558135/Dokumenty/DesignCAD 3DMAX/Zakázky 2025/0725 Holičství Přelouč^J PS/Předání/"/>
    </mc:Choice>
  </mc:AlternateContent>
  <xr:revisionPtr revIDLastSave="0" documentId="8_{D9D9F9A3-FCB0-4476-AA98-FDA9A3FDB060}" xr6:coauthVersionLast="47" xr6:coauthVersionMax="47" xr10:uidLastSave="{00000000-0000-0000-0000-000000000000}"/>
  <bookViews>
    <workbookView xWindow="-120" yWindow="-120" windowWidth="29040" windowHeight="16440" activeTab="1" xr2:uid="{CD235600-BAA6-4630-94FC-EE5FEBC948B4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Pol'!$A$1:$U$163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1" l="1"/>
  <c r="H59" i="1"/>
  <c r="H58" i="1"/>
  <c r="H57" i="1"/>
  <c r="H56" i="1"/>
  <c r="H55" i="1"/>
  <c r="H54" i="1"/>
  <c r="H53" i="1"/>
  <c r="H52" i="1"/>
  <c r="H51" i="1"/>
  <c r="H50" i="1"/>
  <c r="H49" i="1"/>
  <c r="G16" i="1" s="1"/>
  <c r="G60" i="1"/>
  <c r="G59" i="1"/>
  <c r="G58" i="1"/>
  <c r="G57" i="1"/>
  <c r="G56" i="1"/>
  <c r="G55" i="1"/>
  <c r="G54" i="1"/>
  <c r="G53" i="1"/>
  <c r="G52" i="1"/>
  <c r="G51" i="1"/>
  <c r="G50" i="1"/>
  <c r="G49" i="1"/>
  <c r="G39" i="1"/>
  <c r="F39" i="1"/>
  <c r="G153" i="12"/>
  <c r="AC153" i="12"/>
  <c r="AD153" i="12"/>
  <c r="G8" i="12"/>
  <c r="K8" i="12"/>
  <c r="G9" i="12"/>
  <c r="I9" i="12"/>
  <c r="I8" i="12" s="1"/>
  <c r="K9" i="12"/>
  <c r="M9" i="12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O13" i="12"/>
  <c r="Q13" i="12"/>
  <c r="G14" i="12"/>
  <c r="M14" i="12" s="1"/>
  <c r="M13" i="12" s="1"/>
  <c r="I14" i="12"/>
  <c r="I13" i="12" s="1"/>
  <c r="K14" i="12"/>
  <c r="K13" i="12" s="1"/>
  <c r="O14" i="12"/>
  <c r="Q14" i="12"/>
  <c r="U14" i="12"/>
  <c r="U13" i="12" s="1"/>
  <c r="G15" i="12"/>
  <c r="K15" i="12"/>
  <c r="G16" i="12"/>
  <c r="I16" i="12"/>
  <c r="I15" i="12" s="1"/>
  <c r="K16" i="12"/>
  <c r="M16" i="12"/>
  <c r="M15" i="12" s="1"/>
  <c r="O16" i="12"/>
  <c r="O15" i="12" s="1"/>
  <c r="Q16" i="12"/>
  <c r="Q15" i="12" s="1"/>
  <c r="U16" i="12"/>
  <c r="G17" i="12"/>
  <c r="I17" i="12"/>
  <c r="K17" i="12"/>
  <c r="M17" i="12"/>
  <c r="O17" i="12"/>
  <c r="Q17" i="12"/>
  <c r="U17" i="12"/>
  <c r="U15" i="12" s="1"/>
  <c r="G18" i="12"/>
  <c r="I18" i="12"/>
  <c r="K18" i="12"/>
  <c r="M18" i="12"/>
  <c r="O18" i="12"/>
  <c r="Q18" i="12"/>
  <c r="U18" i="12"/>
  <c r="O19" i="12"/>
  <c r="U19" i="12"/>
  <c r="G20" i="12"/>
  <c r="M20" i="12" s="1"/>
  <c r="I20" i="12"/>
  <c r="I19" i="12" s="1"/>
  <c r="K20" i="12"/>
  <c r="O20" i="12"/>
  <c r="Q20" i="12"/>
  <c r="Q19" i="12" s="1"/>
  <c r="U20" i="12"/>
  <c r="G21" i="12"/>
  <c r="G19" i="12" s="1"/>
  <c r="I21" i="12"/>
  <c r="K21" i="12"/>
  <c r="K19" i="12" s="1"/>
  <c r="O21" i="12"/>
  <c r="Q21" i="12"/>
  <c r="U21" i="12"/>
  <c r="G22" i="12"/>
  <c r="Q22" i="12"/>
  <c r="U22" i="12"/>
  <c r="G23" i="12"/>
  <c r="M23" i="12" s="1"/>
  <c r="M22" i="12" s="1"/>
  <c r="I23" i="12"/>
  <c r="I22" i="12" s="1"/>
  <c r="K23" i="12"/>
  <c r="K22" i="12" s="1"/>
  <c r="O23" i="12"/>
  <c r="O22" i="12" s="1"/>
  <c r="Q23" i="12"/>
  <c r="U23" i="12"/>
  <c r="G25" i="12"/>
  <c r="I25" i="12"/>
  <c r="K25" i="12"/>
  <c r="M25" i="12"/>
  <c r="O25" i="12"/>
  <c r="O24" i="12" s="1"/>
  <c r="Q25" i="12"/>
  <c r="U25" i="12"/>
  <c r="U24" i="12" s="1"/>
  <c r="G26" i="12"/>
  <c r="I26" i="12"/>
  <c r="K26" i="12"/>
  <c r="M26" i="12"/>
  <c r="O26" i="12"/>
  <c r="Q26" i="12"/>
  <c r="Q24" i="12" s="1"/>
  <c r="U26" i="12"/>
  <c r="G27" i="12"/>
  <c r="M27" i="12" s="1"/>
  <c r="I27" i="12"/>
  <c r="K27" i="12"/>
  <c r="O27" i="12"/>
  <c r="Q27" i="12"/>
  <c r="U27" i="12"/>
  <c r="G28" i="12"/>
  <c r="M28" i="12" s="1"/>
  <c r="I28" i="12"/>
  <c r="I24" i="12" s="1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K24" i="12" s="1"/>
  <c r="O31" i="12"/>
  <c r="Q31" i="12"/>
  <c r="U31" i="12"/>
  <c r="G32" i="12"/>
  <c r="I32" i="12"/>
  <c r="K32" i="12"/>
  <c r="M32" i="12"/>
  <c r="O32" i="12"/>
  <c r="Q32" i="12"/>
  <c r="U32" i="12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7" i="12"/>
  <c r="G36" i="12" s="1"/>
  <c r="I37" i="12"/>
  <c r="K37" i="12"/>
  <c r="K36" i="12" s="1"/>
  <c r="O37" i="12"/>
  <c r="Q37" i="12"/>
  <c r="U37" i="12"/>
  <c r="G38" i="12"/>
  <c r="M38" i="12" s="1"/>
  <c r="I38" i="12"/>
  <c r="I36" i="12" s="1"/>
  <c r="K38" i="12"/>
  <c r="O38" i="12"/>
  <c r="Q38" i="12"/>
  <c r="U38" i="12"/>
  <c r="G39" i="12"/>
  <c r="M39" i="12" s="1"/>
  <c r="I39" i="12"/>
  <c r="K39" i="12"/>
  <c r="O39" i="12"/>
  <c r="O36" i="12" s="1"/>
  <c r="Q39" i="12"/>
  <c r="U39" i="12"/>
  <c r="G40" i="12"/>
  <c r="I40" i="12"/>
  <c r="K40" i="12"/>
  <c r="M40" i="12"/>
  <c r="O40" i="12"/>
  <c r="Q40" i="12"/>
  <c r="Q36" i="12" s="1"/>
  <c r="U40" i="12"/>
  <c r="G41" i="12"/>
  <c r="I41" i="12"/>
  <c r="K41" i="12"/>
  <c r="M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U36" i="12" s="1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I49" i="12"/>
  <c r="K49" i="12"/>
  <c r="M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I57" i="12"/>
  <c r="K57" i="12"/>
  <c r="M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I65" i="12"/>
  <c r="K65" i="12"/>
  <c r="M65" i="12"/>
  <c r="O65" i="12"/>
  <c r="Q65" i="12"/>
  <c r="U65" i="12"/>
  <c r="G66" i="12"/>
  <c r="I66" i="12"/>
  <c r="K66" i="12"/>
  <c r="M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1" i="12"/>
  <c r="M71" i="12" s="1"/>
  <c r="I71" i="12"/>
  <c r="I70" i="12" s="1"/>
  <c r="K71" i="12"/>
  <c r="K70" i="12" s="1"/>
  <c r="O71" i="12"/>
  <c r="O70" i="12" s="1"/>
  <c r="Q71" i="12"/>
  <c r="U71" i="12"/>
  <c r="G72" i="12"/>
  <c r="I72" i="12"/>
  <c r="K72" i="12"/>
  <c r="M72" i="12"/>
  <c r="O72" i="12"/>
  <c r="Q72" i="12"/>
  <c r="Q70" i="12" s="1"/>
  <c r="U72" i="12"/>
  <c r="G73" i="12"/>
  <c r="I73" i="12"/>
  <c r="K73" i="12"/>
  <c r="M73" i="12"/>
  <c r="O73" i="12"/>
  <c r="Q73" i="12"/>
  <c r="U73" i="12"/>
  <c r="U70" i="12" s="1"/>
  <c r="G74" i="12"/>
  <c r="I74" i="12"/>
  <c r="K74" i="12"/>
  <c r="M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G70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G81" i="12"/>
  <c r="I81" i="12"/>
  <c r="K81" i="12"/>
  <c r="M81" i="12"/>
  <c r="O81" i="12"/>
  <c r="Q81" i="12"/>
  <c r="U81" i="12"/>
  <c r="G82" i="12"/>
  <c r="I82" i="12"/>
  <c r="K82" i="12"/>
  <c r="M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I88" i="12"/>
  <c r="K88" i="12"/>
  <c r="M88" i="12"/>
  <c r="O88" i="12"/>
  <c r="Q88" i="12"/>
  <c r="U88" i="12"/>
  <c r="G89" i="12"/>
  <c r="I89" i="12"/>
  <c r="K89" i="12"/>
  <c r="M89" i="12"/>
  <c r="O89" i="12"/>
  <c r="Q89" i="12"/>
  <c r="U89" i="12"/>
  <c r="G90" i="12"/>
  <c r="I90" i="12"/>
  <c r="K90" i="12"/>
  <c r="M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4" i="12"/>
  <c r="G93" i="12" s="1"/>
  <c r="I94" i="12"/>
  <c r="I93" i="12" s="1"/>
  <c r="K94" i="12"/>
  <c r="O94" i="12"/>
  <c r="Q94" i="12"/>
  <c r="U94" i="12"/>
  <c r="G95" i="12"/>
  <c r="M95" i="12" s="1"/>
  <c r="I95" i="12"/>
  <c r="K95" i="12"/>
  <c r="K93" i="12" s="1"/>
  <c r="O95" i="12"/>
  <c r="O93" i="12" s="1"/>
  <c r="Q95" i="12"/>
  <c r="U95" i="12"/>
  <c r="G96" i="12"/>
  <c r="I96" i="12"/>
  <c r="K96" i="12"/>
  <c r="M96" i="12"/>
  <c r="O96" i="12"/>
  <c r="Q96" i="12"/>
  <c r="Q93" i="12" s="1"/>
  <c r="U96" i="12"/>
  <c r="G97" i="12"/>
  <c r="I97" i="12"/>
  <c r="K97" i="12"/>
  <c r="M97" i="12"/>
  <c r="O97" i="12"/>
  <c r="Q97" i="12"/>
  <c r="U97" i="12"/>
  <c r="U93" i="12" s="1"/>
  <c r="G98" i="12"/>
  <c r="I98" i="12"/>
  <c r="K98" i="12"/>
  <c r="M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I104" i="12"/>
  <c r="K104" i="12"/>
  <c r="M104" i="12"/>
  <c r="O104" i="12"/>
  <c r="Q104" i="12"/>
  <c r="U104" i="12"/>
  <c r="G105" i="12"/>
  <c r="I105" i="12"/>
  <c r="K105" i="12"/>
  <c r="M105" i="12"/>
  <c r="O105" i="12"/>
  <c r="Q105" i="12"/>
  <c r="U105" i="12"/>
  <c r="G106" i="12"/>
  <c r="I106" i="12"/>
  <c r="K106" i="12"/>
  <c r="M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I112" i="12"/>
  <c r="K112" i="12"/>
  <c r="M112" i="12"/>
  <c r="O112" i="12"/>
  <c r="Q112" i="12"/>
  <c r="U112" i="12"/>
  <c r="G113" i="12"/>
  <c r="I113" i="12"/>
  <c r="K113" i="12"/>
  <c r="M113" i="12"/>
  <c r="O113" i="12"/>
  <c r="Q113" i="12"/>
  <c r="U113" i="12"/>
  <c r="G114" i="12"/>
  <c r="I114" i="12"/>
  <c r="K114" i="12"/>
  <c r="M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I120" i="12"/>
  <c r="K120" i="12"/>
  <c r="M120" i="12"/>
  <c r="O120" i="12"/>
  <c r="Q120" i="12"/>
  <c r="U120" i="12"/>
  <c r="G121" i="12"/>
  <c r="I121" i="12"/>
  <c r="K121" i="12"/>
  <c r="M121" i="12"/>
  <c r="O121" i="12"/>
  <c r="Q121" i="12"/>
  <c r="U121" i="12"/>
  <c r="G122" i="12"/>
  <c r="I122" i="12"/>
  <c r="K122" i="12"/>
  <c r="M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I128" i="12"/>
  <c r="K128" i="12"/>
  <c r="M128" i="12"/>
  <c r="O128" i="12"/>
  <c r="Q128" i="12"/>
  <c r="U128" i="12"/>
  <c r="G129" i="12"/>
  <c r="I129" i="12"/>
  <c r="K129" i="12"/>
  <c r="M129" i="12"/>
  <c r="O129" i="12"/>
  <c r="Q129" i="12"/>
  <c r="U129" i="12"/>
  <c r="G130" i="12"/>
  <c r="I130" i="12"/>
  <c r="K130" i="12"/>
  <c r="M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M133" i="12" s="1"/>
  <c r="I133" i="12"/>
  <c r="K133" i="12"/>
  <c r="O133" i="12"/>
  <c r="Q133" i="12"/>
  <c r="U133" i="12"/>
  <c r="G134" i="12"/>
  <c r="M134" i="12" s="1"/>
  <c r="I134" i="12"/>
  <c r="K134" i="12"/>
  <c r="O134" i="12"/>
  <c r="Q134" i="12"/>
  <c r="U134" i="12"/>
  <c r="G135" i="12"/>
  <c r="I135" i="12"/>
  <c r="K135" i="12"/>
  <c r="M135" i="12"/>
  <c r="O135" i="12"/>
  <c r="Q135" i="12"/>
  <c r="U135" i="12"/>
  <c r="G136" i="12"/>
  <c r="I136" i="12"/>
  <c r="K136" i="12"/>
  <c r="M136" i="12"/>
  <c r="O136" i="12"/>
  <c r="Q136" i="12"/>
  <c r="U136" i="12"/>
  <c r="G137" i="12"/>
  <c r="I137" i="12"/>
  <c r="K137" i="12"/>
  <c r="M137" i="12"/>
  <c r="O137" i="12"/>
  <c r="Q137" i="12"/>
  <c r="U137" i="12"/>
  <c r="G138" i="12"/>
  <c r="I138" i="12"/>
  <c r="K138" i="12"/>
  <c r="M138" i="12"/>
  <c r="O138" i="12"/>
  <c r="Q138" i="12"/>
  <c r="U138" i="12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I142" i="12"/>
  <c r="K142" i="12"/>
  <c r="M142" i="12"/>
  <c r="O142" i="12"/>
  <c r="Q142" i="12"/>
  <c r="U142" i="12"/>
  <c r="I143" i="12"/>
  <c r="K143" i="12"/>
  <c r="G144" i="12"/>
  <c r="I144" i="12"/>
  <c r="K144" i="12"/>
  <c r="M144" i="12"/>
  <c r="O144" i="12"/>
  <c r="Q144" i="12"/>
  <c r="Q143" i="12" s="1"/>
  <c r="U144" i="12"/>
  <c r="G145" i="12"/>
  <c r="I145" i="12"/>
  <c r="K145" i="12"/>
  <c r="M145" i="12"/>
  <c r="O145" i="12"/>
  <c r="O143" i="12" s="1"/>
  <c r="Q145" i="12"/>
  <c r="U145" i="12"/>
  <c r="U143" i="12" s="1"/>
  <c r="G146" i="12"/>
  <c r="I146" i="12"/>
  <c r="K146" i="12"/>
  <c r="M146" i="12"/>
  <c r="O146" i="12"/>
  <c r="Q146" i="12"/>
  <c r="U146" i="12"/>
  <c r="G147" i="12"/>
  <c r="G143" i="12" s="1"/>
  <c r="I147" i="12"/>
  <c r="K147" i="12"/>
  <c r="O147" i="12"/>
  <c r="Q147" i="12"/>
  <c r="U147" i="12"/>
  <c r="I148" i="12"/>
  <c r="O148" i="12"/>
  <c r="Q148" i="12"/>
  <c r="U148" i="12"/>
  <c r="G149" i="12"/>
  <c r="G148" i="12" s="1"/>
  <c r="I149" i="12"/>
  <c r="K149" i="12"/>
  <c r="K148" i="12" s="1"/>
  <c r="O149" i="12"/>
  <c r="Q149" i="12"/>
  <c r="U149" i="12"/>
  <c r="G150" i="12"/>
  <c r="I150" i="12"/>
  <c r="M150" i="12"/>
  <c r="Q150" i="12"/>
  <c r="U150" i="12"/>
  <c r="G151" i="12"/>
  <c r="I151" i="12"/>
  <c r="K151" i="12"/>
  <c r="K150" i="12" s="1"/>
  <c r="M151" i="12"/>
  <c r="O151" i="12"/>
  <c r="O150" i="12" s="1"/>
  <c r="Q151" i="12"/>
  <c r="U151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E16" i="1"/>
  <c r="G61" i="1"/>
  <c r="H61" i="1"/>
  <c r="I61" i="1"/>
  <c r="AZ43" i="1"/>
  <c r="G27" i="1"/>
  <c r="F40" i="1"/>
  <c r="G23" i="1" s="1"/>
  <c r="G40" i="1"/>
  <c r="G25" i="1" s="1"/>
  <c r="G26" i="1" s="1"/>
  <c r="H40" i="1"/>
  <c r="I40" i="1"/>
  <c r="J39" i="1" s="1"/>
  <c r="J40" i="1"/>
  <c r="H39" i="1"/>
  <c r="I39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/>
  <c r="G28" i="1"/>
  <c r="M8" i="12"/>
  <c r="M24" i="12"/>
  <c r="M19" i="12"/>
  <c r="M147" i="12"/>
  <c r="M143" i="12" s="1"/>
  <c r="G24" i="12"/>
  <c r="M149" i="12"/>
  <c r="M148" i="12" s="1"/>
  <c r="M37" i="12"/>
  <c r="M36" i="12" s="1"/>
  <c r="M21" i="12"/>
  <c r="M94" i="12"/>
  <c r="M93" i="12" s="1"/>
  <c r="M78" i="12"/>
  <c r="M70" i="12" s="1"/>
  <c r="I21" i="1"/>
  <c r="G21" i="1"/>
  <c r="E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80CB19A0-CC05-4C4F-B914-C08FD66B7EF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E3ABBDF1-FA24-44E3-96B0-3E6A8E79B0AB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AC881AB-4EB7-432C-A0A8-7DBF43CB4B7C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B75F9E9C-BA62-45D3-8D41-A9F37991A88A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B6096E35-A5C3-4BE2-81E3-CA12CA971641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DE18C54C-63EA-4930-9794-10453F4E5D3B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<sst xmlns="http://schemas.openxmlformats.org/spreadsheetml/2006/main" count="745" uniqueCount="391">
  <si>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</si>
  <si>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</si>
  <si>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</si>
  <si>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</si>
  <si>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</si>
  <si>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</si>
  <si>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</si>
  <si>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</si>
  <si>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</si>
  <si>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</si>
  <si>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</si>
  <si>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</si>
  <si>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</si>
  <si>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</si>
  <si>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</si>
  <si>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</si>
  <si>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</si>
  <si>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</si>
  <si>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</si>
  <si>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</si>
  <si>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</si>
  <si>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</si>
  <si>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</si>
  <si>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</si>
  <si>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</si>
  <si>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</si>
  <si>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</si>
  <si>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</si>
  <si>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</si>
  <si>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</si>
  <si>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</si>
  <si>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</si>
  <si>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</si>
  <si>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</si>
  <si>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</si>
  <si>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</si>
  <si>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</si>
  <si>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</si>
  <si>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</si>
  <si>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</si>
  <si>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</si>
  <si>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</si>
  <si>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</si>
  <si>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Masarykovo náměstí č.p. 1340, 535 01 Přelouč</t>
  </si>
  <si>
    <t>Rozpočet:</t>
  </si>
  <si>
    <t>Misto</t>
  </si>
  <si>
    <t>Ing. Radek Čapský</t>
  </si>
  <si>
    <t>STAVEBNÍ ÚPRAVY HOLIČSTVÍ + PŘÍSTAVBA</t>
  </si>
  <si>
    <t>Mšsto Přelouč</t>
  </si>
  <si>
    <t>Československé armády 1665</t>
  </si>
  <si>
    <t>Přelouč</t>
  </si>
  <si>
    <t>535 33</t>
  </si>
  <si>
    <t>00274101</t>
  </si>
  <si>
    <t>CZ00274101</t>
  </si>
  <si>
    <t>8</t>
  </si>
  <si>
    <t>Čepí</t>
  </si>
  <si>
    <t>53332</t>
  </si>
  <si>
    <t>69856311</t>
  </si>
  <si>
    <t>Rozpočet</t>
  </si>
  <si>
    <t>Celkem za stavbu</t>
  </si>
  <si>
    <t>CZK</t>
  </si>
  <si>
    <t xml:space="preserve">Popis rozpočtu:  - </t>
  </si>
  <si>
    <t>D.1.2.2 Zdravotně technická zařízení</t>
  </si>
  <si>
    <t>Rekapitulace dílů</t>
  </si>
  <si>
    <t>Typ dílu</t>
  </si>
  <si>
    <t>1</t>
  </si>
  <si>
    <t>Zemní práce</t>
  </si>
  <si>
    <t>3</t>
  </si>
  <si>
    <t>Svislé a kompletní konstrukce</t>
  </si>
  <si>
    <t>61</t>
  </si>
  <si>
    <t>Upravy povrchů vnitřní</t>
  </si>
  <si>
    <t>Trubní vedení</t>
  </si>
  <si>
    <t>96</t>
  </si>
  <si>
    <t>Bourání konstrukcí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</si>
  <si>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</si>
  <si>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</si>
  <si>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</si>
  <si>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</si>
  <si>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</si>
  <si>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</si>
  <si>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</si>
  <si>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</si>
  <si>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</si>
  <si>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</si>
  <si>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</si>
  <si>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</si>
  <si>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</si>
  <si>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</si>
  <si>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</si>
  <si>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</si>
  <si>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</si>
  <si>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</si>
  <si>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</si>
  <si>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</si>
  <si>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</si>
  <si>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</si>
  <si>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</si>
  <si>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</si>
  <si>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</si>
  <si>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</si>
  <si>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</si>
  <si>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</si>
  <si>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</si>
  <si>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</si>
  <si>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</si>
  <si>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</si>
  <si>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</si>
  <si>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</si>
  <si>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</si>
  <si>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</si>
  <si>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</si>
  <si>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</si>
  <si>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</si>
  <si>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</si>
  <si>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</si>
  <si>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</si>
  <si>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</si>
  <si>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</si>
  <si>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</si>
  <si>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175101101RT2</t>
  </si>
  <si>
    <t>Obsyp potrubí bez prohození sypaniny, s dodáním štěrkopísku frakce 0 - 22 mm</t>
  </si>
  <si>
    <t>174101102R00</t>
  </si>
  <si>
    <t>Zásyp ruční se zhutněním</t>
  </si>
  <si>
    <t>199000002R00</t>
  </si>
  <si>
    <t>Poplatek za skládku horniny 1- 4</t>
  </si>
  <si>
    <t>310235241R00</t>
  </si>
  <si>
    <t>Zazdívka otvorů pl.0,0225 m2 cihlami, tl.zdi 37,5 cm</t>
  </si>
  <si>
    <t>kus</t>
  </si>
  <si>
    <t>612403384RT1</t>
  </si>
  <si>
    <t>Hrubá výplň rýh ve stěnách do 7x7 cm maltou ze SMS, zdicí maltou</t>
  </si>
  <si>
    <t>m</t>
  </si>
  <si>
    <t>612403386R00</t>
  </si>
  <si>
    <t>Hrubá výplň rýh ve stěnách do 10x10cm maltou z SMS</t>
  </si>
  <si>
    <t>612403388R00</t>
  </si>
  <si>
    <t>Hrubá výplň rýh ve stěnách do 15x15cm maltou z SMS</t>
  </si>
  <si>
    <t>894431311RBA</t>
  </si>
  <si>
    <t>Šachta, D 425 mm, dl.šach.roury 1,00 m, 90°, dno KG D 160 mm, poklop litina 12,5 t</t>
  </si>
  <si>
    <t>894431312RAA</t>
  </si>
  <si>
    <t>Šachta, D 425 mm, dl.šach.roury 1,15 m, 1 přítok, dno KG D 160 mm, poklop litina 12,5 t</t>
  </si>
  <si>
    <t>POL2_0</t>
  </si>
  <si>
    <t>961031311R00</t>
  </si>
  <si>
    <t>Bourání šachet zděných</t>
  </si>
  <si>
    <t>971033141R00</t>
  </si>
  <si>
    <t>Vybourání otvorů zeď cihel. d=6 cm, tl. 37,5 cm, MVC</t>
  </si>
  <si>
    <t>972054141R00</t>
  </si>
  <si>
    <t>Vybourání otv. stropy ŽB pl. 0,0225 m2, tl. 15 cm</t>
  </si>
  <si>
    <t>974031142R00</t>
  </si>
  <si>
    <t>Vysekání rýh ve zdi cihelné 7 x 7 cm</t>
  </si>
  <si>
    <t>974031153R00</t>
  </si>
  <si>
    <t>Vysekání rýh ve zdi cihelné 10 x 10 cm</t>
  </si>
  <si>
    <t>974031164R00</t>
  </si>
  <si>
    <t>Vysekání rýh ve zdi cihelné 15 x 15 cm</t>
  </si>
  <si>
    <t>971042361R00</t>
  </si>
  <si>
    <t>Vybourání otvorů v základech pl. 0,09 m2, tl.50cm</t>
  </si>
  <si>
    <t>973042251R00</t>
  </si>
  <si>
    <t>Vysekání rýhy v základu, 150x180x120 mm</t>
  </si>
  <si>
    <t>973042252R00</t>
  </si>
  <si>
    <t>Vysekání rýhy v základu, 150x260x340 mm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</si>
  <si>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</si>
  <si>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</si>
  <si>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</si>
  <si>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</si>
  <si>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</si>
  <si>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979981101R00</t>
  </si>
  <si>
    <t>Kontejner, suť bez příměsí, odvoz a likvidace, 3 t</t>
  </si>
  <si>
    <t>721171803R00</t>
  </si>
  <si>
    <t>Demontáž potrubí z PVC do D 75 mm</t>
  </si>
  <si>
    <t>721171808R00</t>
  </si>
  <si>
    <t>Demontáž potrubí z PVC do D 114 mm</t>
  </si>
  <si>
    <t>721210822R00</t>
  </si>
  <si>
    <t>Demontáž střešní vpusti DN 100</t>
  </si>
  <si>
    <t>721300010RA0</t>
  </si>
  <si>
    <t>Demontáž potrubí venkovní kanalizace</t>
  </si>
  <si>
    <t>721290821R00</t>
  </si>
  <si>
    <t>Přesun vybouraných hmot - kanalizace, H do 6 m</t>
  </si>
  <si>
    <t>721223425RT1</t>
  </si>
  <si>
    <t>Vpusť podlahová se zápachovou uzávěrkou, mřížka nerez 115 x 115 mm, odpad D 50/75 mm</t>
  </si>
  <si>
    <t>721234104RT2</t>
  </si>
  <si>
    <t>Vtok střešní PP pro plochou střechu, PVC folie, svislý odtok D 75,vyhřívaný, záchytný koš D 160 mm</t>
  </si>
  <si>
    <t>721242110RT1</t>
  </si>
  <si>
    <t>Lapač střešních splavenin PP, kloub, zápachová klapka, koš na listí, DN 100</t>
  </si>
  <si>
    <t>721273150RT1</t>
  </si>
  <si>
    <t>Hlavice ventilační přivětrávací, D 110, ECO, přivětrávací ventil</t>
  </si>
  <si>
    <t>721273145R00</t>
  </si>
  <si>
    <t>Střešní větrací Hlavice, D 110 mm</t>
  </si>
  <si>
    <t>28656086R</t>
  </si>
  <si>
    <t>Kus čisticí obdélníkový, SKRE DN 78</t>
  </si>
  <si>
    <t>POL3_0</t>
  </si>
  <si>
    <t>28656087R</t>
  </si>
  <si>
    <t>Kus čisticí obdélníkový, SKRE DN 110</t>
  </si>
  <si>
    <t>28615443.AR</t>
  </si>
  <si>
    <t>Kus čisticí HTRE D 110 mm PP</t>
  </si>
  <si>
    <t>721194103R00</t>
  </si>
  <si>
    <t>Vyvedení odpadních výpustek D 32 x 1,8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</si>
  <si>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</si>
  <si>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</si>
  <si>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</si>
  <si>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</si>
  <si>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</si>
  <si>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</si>
  <si>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721176101R00</t>
  </si>
  <si>
    <t>Potrubí HT připojovací D 32 x 1,8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</si>
  <si>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</si>
  <si>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</si>
  <si>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</si>
  <si>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</si>
  <si>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</si>
  <si>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</si>
  <si>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</si>
  <si>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</si>
  <si>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721177114R00</t>
  </si>
  <si>
    <t>Potrubí odhlučněné odpadní svislé D 78 x 4,5 mm</t>
  </si>
  <si>
    <t>721177115R00</t>
  </si>
  <si>
    <t>Potrubí odhlučněné odpadní svislé D 110 x 5,3 mm</t>
  </si>
  <si>
    <t>721176115R00</t>
  </si>
  <si>
    <t>Potrubí HT odpadní svislé D 110 x 2,7 mm</t>
  </si>
  <si>
    <t>721176212R00</t>
  </si>
  <si>
    <t>Potrubí KG odpadní svislé D 110 x 3,2 mm</t>
  </si>
  <si>
    <t>721176242R00</t>
  </si>
  <si>
    <t>Potrubí KG dešťové (svislé) D 110 x 3,2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</si>
  <si>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</si>
  <si>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</si>
  <si>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</si>
  <si>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</si>
  <si>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</si>
  <si>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</si>
  <si>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721290111R00</t>
  </si>
  <si>
    <t>Zkouška těsnosti kanalizace vodou DN 125</t>
  </si>
  <si>
    <t>721290112R00</t>
  </si>
  <si>
    <t>Zkouška těsnosti kanalizace vodou DN 200</t>
  </si>
  <si>
    <t>998721101R00</t>
  </si>
  <si>
    <t>Přesun hmot pro vnitřní kanalizaci, výšky do 6 m</t>
  </si>
  <si>
    <t>722170801R00</t>
  </si>
  <si>
    <t>Demontáž rozvodů vody z plastů do D 32</t>
  </si>
  <si>
    <t>722260811R00</t>
  </si>
  <si>
    <t>Demontáž vodoměrů závitových G 1/2</t>
  </si>
  <si>
    <t>722220861R00</t>
  </si>
  <si>
    <t>Demontáž armatur s dvěma závity G 3/4</t>
  </si>
  <si>
    <t>722290821R00</t>
  </si>
  <si>
    <t>Přesun vybouraných hmot - vodovody, H do 6 m</t>
  </si>
  <si>
    <t>722221112R00</t>
  </si>
  <si>
    <t>Kohout vypouštěcí kulový, DN 15, PN 10, +90°C</t>
  </si>
  <si>
    <t>722235214R00</t>
  </si>
  <si>
    <t>Kohout vod.kul,vnitř.-vnitř.z, DN 20, PN 40, +120°C</t>
  </si>
  <si>
    <t>722235522R00</t>
  </si>
  <si>
    <t>Filtr,vod.vnitřní-vnitřní z.PN 20, +80°C, DN 20</t>
  </si>
  <si>
    <t>722235642R00</t>
  </si>
  <si>
    <t>Kontrolovatelný zpětný ventil, DN 20, PN 16, +95°C</t>
  </si>
  <si>
    <t>722220121R00</t>
  </si>
  <si>
    <t>Nástěnka PPR, pro baterii G 1/2</t>
  </si>
  <si>
    <t>pár</t>
  </si>
  <si>
    <t>722220111R00</t>
  </si>
  <si>
    <t>Nástěnka PPR, pro výtokový ventil G 1/2</t>
  </si>
  <si>
    <t>722264111R00</t>
  </si>
  <si>
    <t>Vodoměr bytový SV, DN 15x110 mm, Qn 2,5 m3/h</t>
  </si>
  <si>
    <t>722264324R00</t>
  </si>
  <si>
    <t>Vodoměr bytový SV, DN 20x110 mm, Qn 4 m3/h</t>
  </si>
  <si>
    <t>722190401R00</t>
  </si>
  <si>
    <t>Vyvedení a upevnění výpustek DN 15</t>
  </si>
  <si>
    <t>722172331R00</t>
  </si>
  <si>
    <t>Potrubí z PP-RCT, D 20x2,3 mm, vč. zed. výpom., SDR 17,4, PN 28</t>
  </si>
  <si>
    <t>722172332R00</t>
  </si>
  <si>
    <t>Potrubí z PP-RCT, D 25x2,8 mm, vč. zed. výpom., SDR 17,4, PN 28</t>
  </si>
  <si>
    <t>722172333R00</t>
  </si>
  <si>
    <t>Potrubí z PP-RCT, D 32x3,6 mm, vč. zed. výpom., SDR 17,4, PN 28</t>
  </si>
  <si>
    <t>722181214RT7</t>
  </si>
  <si>
    <t>Izolace návleková z pěněného PE tl. stěny 20 mm, vnitřní průměr 22 mm</t>
  </si>
  <si>
    <t>722181214RT8</t>
  </si>
  <si>
    <t>Izolace návleková z pěněného PE tl. stěny 20 mm, vnitřní průměr 25 mm</t>
  </si>
  <si>
    <t>722280106R00</t>
  </si>
  <si>
    <t>Tlaková zkouška vodovodního potrubí do DN 32</t>
  </si>
  <si>
    <t>722181214RU1</t>
  </si>
  <si>
    <t>Izolace návleková z pěněného PE tl. stěny 20 mm, vnitřní průměr 32 mm</t>
  </si>
  <si>
    <t>722290234R00</t>
  </si>
  <si>
    <t>Proplach a dezinfekce vodovod.potrubí do DN 32</t>
  </si>
  <si>
    <t>998722101R00</t>
  </si>
  <si>
    <t>Přesun hmot pro vnitřní vodovod, výšky do 6 m</t>
  </si>
  <si>
    <t>725530823R00</t>
  </si>
  <si>
    <t>Demontáž, zásobník elektrický tlakový 150 l</t>
  </si>
  <si>
    <t>soubor</t>
  </si>
  <si>
    <t>725110814R00</t>
  </si>
  <si>
    <t>Demontáž klozetů kombinovaných</t>
  </si>
  <si>
    <t>725210821R00</t>
  </si>
  <si>
    <t>Demontáž umyvadel bez výtokových armatur</t>
  </si>
  <si>
    <t>725330820R00</t>
  </si>
  <si>
    <t>Demontáž výlevky diturvitové</t>
  </si>
  <si>
    <t>725240812R00</t>
  </si>
  <si>
    <t>Demontáž sprchových mís bez výtokových armatur</t>
  </si>
  <si>
    <t>725310823R00</t>
  </si>
  <si>
    <t>Demontáž dřezů 1dílných v kuchyňské sestavě</t>
  </si>
  <si>
    <t>725820801R00</t>
  </si>
  <si>
    <t>Demontáž baterie nástěnné do G 3/4</t>
  </si>
  <si>
    <t>725810811R00</t>
  </si>
  <si>
    <t>Demontáž ventilu výtokového nástěnného</t>
  </si>
  <si>
    <t>725860811R00</t>
  </si>
  <si>
    <t>Demontáž uzávěrek zápachových jednoduchých</t>
  </si>
  <si>
    <t>725590811R00</t>
  </si>
  <si>
    <t>Přesun vybour.hmot, zařizovací předměty H 6 m</t>
  </si>
  <si>
    <t>725534223R00</t>
  </si>
  <si>
    <t>Ohřívač elek. zásob. závěsný, objem 76 l, el. topná jednotka 2,2 kW</t>
  </si>
  <si>
    <t>725530151R00</t>
  </si>
  <si>
    <t>Ventil pojistný kombinovaný pro ohřívač, DN 20, 6 bar</t>
  </si>
  <si>
    <t>725014161R00</t>
  </si>
  <si>
    <t>Klozet závěsný, bílý, včetně sedátka, hl.530 mm, horizontální odpad</t>
  </si>
  <si>
    <t>725013128R00</t>
  </si>
  <si>
    <t>Kloz.kombi ZTP,nádrž s arm.odpad svislý,bílý, h=480 mm, vč. sedátka s poklopem</t>
  </si>
  <si>
    <t>28696713.AR</t>
  </si>
  <si>
    <t>Oddálené pneumatické splachování ruční pro nádrže, bílé</t>
  </si>
  <si>
    <t>725017161R00</t>
  </si>
  <si>
    <t>Umyvadlo na šrouby, 55 x 38 cm, bílé, otvor pro stoj. baterii</t>
  </si>
  <si>
    <t>725017172R00</t>
  </si>
  <si>
    <t>Umyvadlo zápustné, 52 x 41 cm, bílé, otvor pro stoj. baterii</t>
  </si>
  <si>
    <t>725017162R00</t>
  </si>
  <si>
    <t>Umyvadlo na šrouby, 55 x 45 cm, bílé, otvor pro stoj. baterii</t>
  </si>
  <si>
    <t>725017321R00</t>
  </si>
  <si>
    <t>Umývátko na šrouby 45 x 34 cm, bílé, otvor pro stoj. baterii</t>
  </si>
  <si>
    <t>55230700R</t>
  </si>
  <si>
    <t>Dřez nerez jednoduchý do kuch. linky</t>
  </si>
  <si>
    <t>725319101R00</t>
  </si>
  <si>
    <t>Montáž dřezů jednoduchých</t>
  </si>
  <si>
    <t>725122221R00</t>
  </si>
  <si>
    <t>Pisoár odsávací s radarovým senzorem, 24V DC, bílý</t>
  </si>
  <si>
    <t>725121611R00</t>
  </si>
  <si>
    <t>Napájecí zdroj pro max. 5 urinálů, 24 V, DC</t>
  </si>
  <si>
    <t>725016126R00</t>
  </si>
  <si>
    <t>Urinálová dělící stěna, keramická, bílá, 76x41x66 cm</t>
  </si>
  <si>
    <t>725019101R00</t>
  </si>
  <si>
    <t>Výlevka stojící keramická s plastovou mřížkou, gumová vložka těsnění přívodu vody</t>
  </si>
  <si>
    <t>55280041R</t>
  </si>
  <si>
    <t>Plastová WC nádržka, splachování 3/6 l, pro montáž na omítku</t>
  </si>
  <si>
    <t>725119107R00</t>
  </si>
  <si>
    <t>Montáž splach.nádrží nízkopoložených bez vent.</t>
  </si>
  <si>
    <t>55149023R</t>
  </si>
  <si>
    <t>Dávkovač tek. mýdla, obsah 0,5 l</t>
  </si>
  <si>
    <t>725980122R00</t>
  </si>
  <si>
    <t>Dvířka pod obklad, 200 x 300 mm, magnetická</t>
  </si>
  <si>
    <t>725980113RT1</t>
  </si>
  <si>
    <t>Dvířka pod obklad, 300 x 300 mm, magnetická</t>
  </si>
  <si>
    <t>725980121R00</t>
  </si>
  <si>
    <t>Dvířka z plastu, 150 x 300 mm</t>
  </si>
  <si>
    <t>Nerezová krycí mřížka, 150 x 300 mm</t>
  </si>
  <si>
    <t>725823111RT1</t>
  </si>
  <si>
    <t>Baterie umyvadlová stoján. ruční, bez otvír.odpadu, úsporná, průtok 5,4 l/min</t>
  </si>
  <si>
    <t>Stojánková umyvadlová směšovací baterie tlačná, doba průtoku 10-20 s, průtok 9,8 l/min při tlaku 3</t>
  </si>
  <si>
    <t>55145011R</t>
  </si>
  <si>
    <t>Baterie dřezová směš nástěnná, připj. rozteč 150mm</t>
  </si>
  <si>
    <t>55145016R</t>
  </si>
  <si>
    <t>Baterie nástěnná směš., připojovací rozteč 150 mm, délka výtok. ramínka 240 mm</t>
  </si>
  <si>
    <t>725829201R00</t>
  </si>
  <si>
    <t>Montáž baterie umyv.a dřezové nástěnné chromové</t>
  </si>
  <si>
    <t>725814101R00</t>
  </si>
  <si>
    <t>Ventil rohový vřetenový, DN 15 x DN 10</t>
  </si>
  <si>
    <t>725814102R00</t>
  </si>
  <si>
    <t>Ventil rohový vřetenový DN 15 x DN 10, panc. hadička DN 1/2", 30 cm</t>
  </si>
  <si>
    <t>725845111R00</t>
  </si>
  <si>
    <t>Baterie sprchová nástěnná ruční, vč. příslušenství</t>
  </si>
  <si>
    <t>725860213R00</t>
  </si>
  <si>
    <t>Sifon umyvadlový, D 40 mm, odpad. ventil 5/4 "</t>
  </si>
  <si>
    <t>725860212R00</t>
  </si>
  <si>
    <t>Sifon umyvadlový pod omítku, D 40, odpad. ventil 5/4 "</t>
  </si>
  <si>
    <t>725860202R00</t>
  </si>
  <si>
    <t>Sifon dřezový, D 50 mm, odpad. ventil 6/4 "</t>
  </si>
  <si>
    <t>551620265R</t>
  </si>
  <si>
    <t>Nálevka s kuličkou pro odkapávající kondenzát, s držákem hadiček</t>
  </si>
  <si>
    <t>551620260R</t>
  </si>
  <si>
    <t>Sifon pro odkapávající kondenzát pro VZT, D 40</t>
  </si>
  <si>
    <t>725869101R00</t>
  </si>
  <si>
    <t>Montáž uzávěrek zápachových D 32</t>
  </si>
  <si>
    <t>725869218R00</t>
  </si>
  <si>
    <t>Montáž uzávěrek zápachových, D 40</t>
  </si>
  <si>
    <t>55161640R</t>
  </si>
  <si>
    <t>WC manžeta centrická, D 110</t>
  </si>
  <si>
    <t>998725101R00</t>
  </si>
  <si>
    <t>Přesun hmot pro zařizovací předměty, výšky do 6 m</t>
  </si>
  <si>
    <t>726211121R00</t>
  </si>
  <si>
    <t>Modul-WC pro zazdění, UP320, h 108 cm, splachování 6+3 l</t>
  </si>
  <si>
    <t>726211321R00</t>
  </si>
  <si>
    <t>Modul-WC mtž. před stěnu, UP320, h 112 cm</t>
  </si>
  <si>
    <t>28696755R</t>
  </si>
  <si>
    <t>Tlačítko ovládací plastové, dvě množství, bílé</t>
  </si>
  <si>
    <t>998726121R00</t>
  </si>
  <si>
    <t>Přesun hmot pro předstěnové systémy, výšky do 6 m</t>
  </si>
  <si>
    <t>460600001RT3</t>
  </si>
  <si>
    <t>Naložení a odvoz zeminy, odvoz na vzdálenost 5000 m</t>
  </si>
  <si>
    <t>Vedlejší rozpočtové náklady</t>
  </si>
  <si>
    <t>-</t>
  </si>
  <si>
    <t/>
  </si>
  <si>
    <t>SUM</t>
  </si>
  <si>
    <t>POPUZIV</t>
  </si>
  <si>
    <t>END</t>
  </si>
  <si>
    <t>Pardubicích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</si>
</sst>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33B9E31B-9310-43AA-8641-C51F86EFFAA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8d221d0321558135/Dokumenty/RTS%20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F6B87-B137-4074-BF8E-3DAC704EB579}">
  <dimension ref="A1:G2"/>
  <sheetViews>
    <sheetView workbookViewId="0">
      <selection activeCell="E42" sqref="E4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057DF-9064-4872-B861-FAC4E58D5635}">
  <sheetPr codeName="List5112">
    <tabColor rgb="FF66FF66"/>
  </sheetPr>
  <dimension ref="A1:AZ64"/>
  <sheetViews>
    <sheetView showGridLines="0" tabSelected="1" topLeftCell="B22" zoomScaleNormal="100" zoomScaleSheetLayoutView="75" workbookViewId="0">
      <selection activeCell="G33" sqref="G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47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48</v>
      </c>
      <c r="E5" s="26"/>
      <c r="F5" s="26"/>
      <c r="G5" s="26"/>
      <c r="H5" s="28" t="s">
        <v>33</v>
      </c>
      <c r="I5" s="122" t="s">
        <v>52</v>
      </c>
      <c r="J5" s="11"/>
    </row>
    <row r="6" spans="1:15" ht="15.75" customHeight="1" x14ac:dyDescent="0.2">
      <c r="A6" s="4"/>
      <c r="B6" s="41"/>
      <c r="C6" s="26"/>
      <c r="D6" s="122" t="s">
        <v>49</v>
      </c>
      <c r="E6" s="26"/>
      <c r="F6" s="26"/>
      <c r="G6" s="26"/>
      <c r="H6" s="28" t="s">
        <v>34</v>
      </c>
      <c r="I6" s="122" t="s">
        <v>53</v>
      </c>
      <c r="J6" s="11"/>
    </row>
    <row r="7" spans="1:15" ht="15.75" customHeight="1" x14ac:dyDescent="0.2">
      <c r="A7" s="4"/>
      <c r="B7" s="42"/>
      <c r="C7" s="123" t="s">
        <v>51</v>
      </c>
      <c r="D7" s="105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46</v>
      </c>
      <c r="E11" s="124"/>
      <c r="F11" s="124"/>
      <c r="G11" s="124"/>
      <c r="H11" s="28" t="s">
        <v>33</v>
      </c>
      <c r="I11" s="128" t="s">
        <v>57</v>
      </c>
      <c r="J11" s="11"/>
    </row>
    <row r="12" spans="1:15" ht="15.75" customHeight="1" x14ac:dyDescent="0.2">
      <c r="A12" s="4"/>
      <c r="B12" s="41"/>
      <c r="C12" s="26"/>
      <c r="D12" s="125" t="s">
        <v>54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56</v>
      </c>
      <c r="D13" s="126" t="s">
        <v>55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 t="s">
        <v>29</v>
      </c>
      <c r="F15" s="100"/>
      <c r="G15" s="81" t="s">
        <v>30</v>
      </c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>
        <f>SUMIF(F49:F60,A16,G49:G60)+SUMIF(F49:F60,"PSU",G49:G60)</f>
        <v>0</v>
      </c>
      <c r="F16" s="84"/>
      <c r="G16" s="83">
        <f>SUMIF(F49:F60,A16,H49:H60)+SUMIF(F49:F60,"PSU",H49:H60)</f>
        <v>0</v>
      </c>
      <c r="H16" s="84"/>
      <c r="I16" s="83">
        <f>SUMIF(F49:F60,A16,I49:I60)+SUMIF(F49:F60,"PSU",I49:I60)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>
        <f>SUMIF(F49:F60,A17,G49:G60)</f>
        <v>0</v>
      </c>
      <c r="F17" s="84"/>
      <c r="G17" s="83">
        <f>SUMIF(F49:F60,A17,H49:H60)</f>
        <v>0</v>
      </c>
      <c r="H17" s="84"/>
      <c r="I17" s="83">
        <f>SUMIF(F49:F60,A17,I49:I60)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>
        <f>SUMIF(F49:F60,A18,G49:G60)</f>
        <v>0</v>
      </c>
      <c r="F18" s="84"/>
      <c r="G18" s="83">
        <f>SUMIF(F49:F60,A18,H49:H60)</f>
        <v>0</v>
      </c>
      <c r="H18" s="84"/>
      <c r="I18" s="83">
        <f>SUMIF(F49:F60,A18,I49:I60)</f>
        <v>0</v>
      </c>
      <c r="J18" s="93"/>
    </row>
    <row r="19" spans="1:10" ht="23.25" customHeight="1" x14ac:dyDescent="0.2">
      <c r="A19" s="195" t="s">
        <v>86</v>
      </c>
      <c r="B19" s="196" t="s">
        <v>26</v>
      </c>
      <c r="C19" s="58"/>
      <c r="D19" s="59"/>
      <c r="E19" s="83">
        <f>SUMIF(F49:F60,A19,G49:G60)</f>
        <v>0</v>
      </c>
      <c r="F19" s="84"/>
      <c r="G19" s="83">
        <f>SUMIF(F49:F60,A19,H49:H60)</f>
        <v>0</v>
      </c>
      <c r="H19" s="84"/>
      <c r="I19" s="83">
        <f>SUMIF(F49:F60,A19,I49:I60)</f>
        <v>0</v>
      </c>
      <c r="J19" s="93"/>
    </row>
    <row r="20" spans="1:10" ht="23.25" customHeight="1" x14ac:dyDescent="0.2">
      <c r="A20" s="195" t="s">
        <v>87</v>
      </c>
      <c r="B20" s="196" t="s">
        <v>27</v>
      </c>
      <c r="C20" s="58"/>
      <c r="D20" s="59"/>
      <c r="E20" s="83">
        <f>SUMIF(F49:F60,A20,G49:G60)</f>
        <v>0</v>
      </c>
      <c r="F20" s="84"/>
      <c r="G20" s="83">
        <f>SUMIF(F49:F60,A20,H49:H60)</f>
        <v>0</v>
      </c>
      <c r="H20" s="84"/>
      <c r="I20" s="83">
        <f>SUMIF(F49:F60,A20,I49:I60)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>
        <f>SUM(E16:F20)</f>
        <v>0</v>
      </c>
      <c r="F21" s="95"/>
      <c r="G21" s="94">
        <f>SUM(G16:H20)</f>
        <v>0</v>
      </c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60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 t="s">
        <v>390</v>
      </c>
      <c r="E32" s="39"/>
      <c r="F32" s="19" t="s">
        <v>9</v>
      </c>
      <c r="G32" s="39"/>
      <c r="H32" s="40">
        <f ca="1">TODAY()</f>
        <v>45708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0</v>
      </c>
      <c r="B39" s="137" t="s">
        <v>58</v>
      </c>
      <c r="C39" s="138" t="s">
        <v>47</v>
      </c>
      <c r="D39" s="139"/>
      <c r="E39" s="139"/>
      <c r="F39" s="147">
        <f>'Rozpočet Pol'!AC153</f>
        <v>0</v>
      </c>
      <c r="G39" s="148">
        <f>'Rozpočet Pol'!AD153</f>
        <v>0</v>
      </c>
      <c r="H39" s="149">
        <f>(F39*SazbaDPH1/100)+(G39*SazbaDPH2/100)</f>
        <v>0</v>
      </c>
      <c r="I39" s="149">
        <f>F39+G39+H39</f>
        <v>0</v>
      </c>
      <c r="J39" s="140" t="str">
        <f>IF(_xlfn.SINGLE(CenaCelkemVypocet)=0,"",I39/_xlfn.SINGLE(CenaCelkemVypocet)*100)</f>
        <v/>
      </c>
    </row>
    <row r="40" spans="1:52" ht="25.5" hidden="1" customHeight="1" x14ac:dyDescent="0.2">
      <c r="A40" s="131"/>
      <c r="B40" s="141" t="s">
        <v>59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61</v>
      </c>
    </row>
    <row r="43" spans="1:52" x14ac:dyDescent="0.2">
      <c r="B43" s="162" t="s">
        <v>62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D.1.2.2 Zdravotně technická zařízení</v>
      </c>
    </row>
    <row r="46" spans="1:52" ht="15.75" x14ac:dyDescent="0.25">
      <c r="B46" s="163" t="s">
        <v>63</v>
      </c>
    </row>
    <row r="48" spans="1:52" ht="25.5" customHeight="1" x14ac:dyDescent="0.2">
      <c r="A48" s="164"/>
      <c r="B48" s="170" t="s">
        <v>16</v>
      </c>
      <c r="C48" s="170" t="s">
        <v>5</v>
      </c>
      <c r="D48" s="171"/>
      <c r="E48" s="171"/>
      <c r="F48" s="174" t="s">
        <v>64</v>
      </c>
      <c r="G48" s="174" t="s">
        <v>29</v>
      </c>
      <c r="H48" s="174" t="s">
        <v>30</v>
      </c>
      <c r="I48" s="175" t="s">
        <v>28</v>
      </c>
      <c r="J48" s="175"/>
    </row>
    <row r="49" spans="1:10" ht="25.5" customHeight="1" x14ac:dyDescent="0.2">
      <c r="A49" s="165"/>
      <c r="B49" s="176" t="s">
        <v>65</v>
      </c>
      <c r="C49" s="177" t="s">
        <v>66</v>
      </c>
      <c r="D49" s="178"/>
      <c r="E49" s="178"/>
      <c r="F49" s="182" t="s">
        <v>23</v>
      </c>
      <c r="G49" s="183">
        <f>'Rozpočet Pol'!I8</f>
        <v>0</v>
      </c>
      <c r="H49" s="183">
        <f>'Rozpočet Pol'!K8</f>
        <v>0</v>
      </c>
      <c r="I49" s="184"/>
      <c r="J49" s="184"/>
    </row>
    <row r="50" spans="1:10" ht="25.5" customHeight="1" x14ac:dyDescent="0.2">
      <c r="A50" s="165"/>
      <c r="B50" s="168" t="s">
        <v>67</v>
      </c>
      <c r="C50" s="167" t="s">
        <v>68</v>
      </c>
      <c r="D50" s="169"/>
      <c r="E50" s="169"/>
      <c r="F50" s="185" t="s">
        <v>23</v>
      </c>
      <c r="G50" s="186">
        <f>'Rozpočet Pol'!I13</f>
        <v>0</v>
      </c>
      <c r="H50" s="186">
        <f>'Rozpočet Pol'!K13</f>
        <v>0</v>
      </c>
      <c r="I50" s="187"/>
      <c r="J50" s="187"/>
    </row>
    <row r="51" spans="1:10" ht="25.5" customHeight="1" x14ac:dyDescent="0.2">
      <c r="A51" s="165"/>
      <c r="B51" s="168" t="s">
        <v>69</v>
      </c>
      <c r="C51" s="167" t="s">
        <v>70</v>
      </c>
      <c r="D51" s="169"/>
      <c r="E51" s="169"/>
      <c r="F51" s="185" t="s">
        <v>23</v>
      </c>
      <c r="G51" s="186">
        <f>'Rozpočet Pol'!I15</f>
        <v>0</v>
      </c>
      <c r="H51" s="186">
        <f>'Rozpočet Pol'!K15</f>
        <v>0</v>
      </c>
      <c r="I51" s="187"/>
      <c r="J51" s="187"/>
    </row>
    <row r="52" spans="1:10" ht="25.5" customHeight="1" x14ac:dyDescent="0.2">
      <c r="A52" s="165"/>
      <c r="B52" s="168" t="s">
        <v>54</v>
      </c>
      <c r="C52" s="167" t="s">
        <v>71</v>
      </c>
      <c r="D52" s="169"/>
      <c r="E52" s="169"/>
      <c r="F52" s="185" t="s">
        <v>23</v>
      </c>
      <c r="G52" s="186">
        <f>'Rozpočet Pol'!I19</f>
        <v>0</v>
      </c>
      <c r="H52" s="186">
        <f>'Rozpočet Pol'!K19</f>
        <v>0</v>
      </c>
      <c r="I52" s="187"/>
      <c r="J52" s="187"/>
    </row>
    <row r="53" spans="1:10" ht="25.5" customHeight="1" x14ac:dyDescent="0.2">
      <c r="A53" s="165"/>
      <c r="B53" s="168" t="s">
        <v>72</v>
      </c>
      <c r="C53" s="167" t="s">
        <v>73</v>
      </c>
      <c r="D53" s="169"/>
      <c r="E53" s="169"/>
      <c r="F53" s="185" t="s">
        <v>23</v>
      </c>
      <c r="G53" s="186">
        <f>'Rozpočet Pol'!I22</f>
        <v>0</v>
      </c>
      <c r="H53" s="186">
        <f>'Rozpočet Pol'!K22</f>
        <v>0</v>
      </c>
      <c r="I53" s="187"/>
      <c r="J53" s="187"/>
    </row>
    <row r="54" spans="1:10" ht="25.5" customHeight="1" x14ac:dyDescent="0.2">
      <c r="A54" s="165"/>
      <c r="B54" s="168" t="s">
        <v>74</v>
      </c>
      <c r="C54" s="167" t="s">
        <v>75</v>
      </c>
      <c r="D54" s="169"/>
      <c r="E54" s="169"/>
      <c r="F54" s="185" t="s">
        <v>23</v>
      </c>
      <c r="G54" s="186">
        <f>'Rozpočet Pol'!I24</f>
        <v>0</v>
      </c>
      <c r="H54" s="186">
        <f>'Rozpočet Pol'!K24</f>
        <v>0</v>
      </c>
      <c r="I54" s="187"/>
      <c r="J54" s="187"/>
    </row>
    <row r="55" spans="1:10" ht="25.5" customHeight="1" x14ac:dyDescent="0.2">
      <c r="A55" s="165"/>
      <c r="B55" s="168" t="s">
        <v>76</v>
      </c>
      <c r="C55" s="167" t="s">
        <v>77</v>
      </c>
      <c r="D55" s="169"/>
      <c r="E55" s="169"/>
      <c r="F55" s="185" t="s">
        <v>24</v>
      </c>
      <c r="G55" s="186">
        <f>'Rozpočet Pol'!I36</f>
        <v>0</v>
      </c>
      <c r="H55" s="186">
        <f>'Rozpočet Pol'!K36</f>
        <v>0</v>
      </c>
      <c r="I55" s="187"/>
      <c r="J55" s="187"/>
    </row>
    <row r="56" spans="1:10" ht="25.5" customHeight="1" x14ac:dyDescent="0.2">
      <c r="A56" s="165"/>
      <c r="B56" s="168" t="s">
        <v>78</v>
      </c>
      <c r="C56" s="167" t="s">
        <v>79</v>
      </c>
      <c r="D56" s="169"/>
      <c r="E56" s="169"/>
      <c r="F56" s="185" t="s">
        <v>24</v>
      </c>
      <c r="G56" s="186">
        <f>'Rozpočet Pol'!I70</f>
        <v>0</v>
      </c>
      <c r="H56" s="186">
        <f>'Rozpočet Pol'!K70</f>
        <v>0</v>
      </c>
      <c r="I56" s="187"/>
      <c r="J56" s="187"/>
    </row>
    <row r="57" spans="1:10" ht="25.5" customHeight="1" x14ac:dyDescent="0.2">
      <c r="A57" s="165"/>
      <c r="B57" s="168" t="s">
        <v>80</v>
      </c>
      <c r="C57" s="167" t="s">
        <v>81</v>
      </c>
      <c r="D57" s="169"/>
      <c r="E57" s="169"/>
      <c r="F57" s="185" t="s">
        <v>24</v>
      </c>
      <c r="G57" s="186">
        <f>'Rozpočet Pol'!I93</f>
        <v>0</v>
      </c>
      <c r="H57" s="186">
        <f>'Rozpočet Pol'!K93</f>
        <v>0</v>
      </c>
      <c r="I57" s="187"/>
      <c r="J57" s="187"/>
    </row>
    <row r="58" spans="1:10" ht="25.5" customHeight="1" x14ac:dyDescent="0.2">
      <c r="A58" s="165"/>
      <c r="B58" s="168" t="s">
        <v>82</v>
      </c>
      <c r="C58" s="167" t="s">
        <v>83</v>
      </c>
      <c r="D58" s="169"/>
      <c r="E58" s="169"/>
      <c r="F58" s="185" t="s">
        <v>24</v>
      </c>
      <c r="G58" s="186">
        <f>'Rozpočet Pol'!I143</f>
        <v>0</v>
      </c>
      <c r="H58" s="186">
        <f>'Rozpočet Pol'!K143</f>
        <v>0</v>
      </c>
      <c r="I58" s="187"/>
      <c r="J58" s="187"/>
    </row>
    <row r="59" spans="1:10" ht="25.5" customHeight="1" x14ac:dyDescent="0.2">
      <c r="A59" s="165"/>
      <c r="B59" s="168" t="s">
        <v>84</v>
      </c>
      <c r="C59" s="167" t="s">
        <v>85</v>
      </c>
      <c r="D59" s="169"/>
      <c r="E59" s="169"/>
      <c r="F59" s="185" t="s">
        <v>25</v>
      </c>
      <c r="G59" s="186">
        <f>'Rozpočet Pol'!I148</f>
        <v>0</v>
      </c>
      <c r="H59" s="186">
        <f>'Rozpočet Pol'!K148</f>
        <v>0</v>
      </c>
      <c r="I59" s="187"/>
      <c r="J59" s="187"/>
    </row>
    <row r="60" spans="1:10" ht="25.5" customHeight="1" x14ac:dyDescent="0.2">
      <c r="A60" s="165"/>
      <c r="B60" s="179" t="s">
        <v>86</v>
      </c>
      <c r="C60" s="180" t="s">
        <v>26</v>
      </c>
      <c r="D60" s="181"/>
      <c r="E60" s="181"/>
      <c r="F60" s="188" t="s">
        <v>86</v>
      </c>
      <c r="G60" s="189">
        <f>'Rozpočet Pol'!I150</f>
        <v>0</v>
      </c>
      <c r="H60" s="189">
        <f>'Rozpočet Pol'!K150</f>
        <v>0</v>
      </c>
      <c r="I60" s="190"/>
      <c r="J60" s="190"/>
    </row>
    <row r="61" spans="1:10" ht="25.5" customHeight="1" x14ac:dyDescent="0.2">
      <c r="A61" s="166"/>
      <c r="B61" s="172" t="s">
        <v>1</v>
      </c>
      <c r="C61" s="172"/>
      <c r="D61" s="173"/>
      <c r="E61" s="173"/>
      <c r="F61" s="191"/>
      <c r="G61" s="192">
        <f>SUM(G49:G60)</f>
        <v>0</v>
      </c>
      <c r="H61" s="192">
        <f>SUM(H49:H60)</f>
        <v>0</v>
      </c>
      <c r="I61" s="193">
        <f>SUM(I49:I60)</f>
        <v>0</v>
      </c>
      <c r="J61" s="193"/>
    </row>
    <row r="62" spans="1:10" x14ac:dyDescent="0.2">
      <c r="F62" s="194"/>
      <c r="G62" s="130"/>
      <c r="H62" s="194"/>
      <c r="I62" s="130"/>
      <c r="J62" s="130"/>
    </row>
    <row r="63" spans="1:10" x14ac:dyDescent="0.2">
      <c r="F63" s="194"/>
      <c r="G63" s="130"/>
      <c r="H63" s="194"/>
      <c r="I63" s="130"/>
      <c r="J63" s="130"/>
    </row>
    <row r="64" spans="1:10" x14ac:dyDescent="0.2">
      <c r="F64" s="194"/>
      <c r="G64" s="130"/>
      <c r="H64" s="194"/>
      <c r="I64" s="130"/>
      <c r="J6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I59:J59"/>
    <mergeCell ref="C59:E59"/>
    <mergeCell ref="I60:J60"/>
    <mergeCell ref="C60:E60"/>
    <mergeCell ref="I61:J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15A08-BFD1-44A5-887A-BB1F630EAFF7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65BAF-8D02-4D7B-873A-3B1E46B38C47}">
  <sheetPr>
    <outlinePr summaryBelow="0"/>
  </sheetPr>
  <dimension ref="A1:BH16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89</v>
      </c>
    </row>
    <row r="2" spans="1:60" ht="24.95" customHeight="1" x14ac:dyDescent="0.2">
      <c r="A2" s="204" t="s">
        <v>88</v>
      </c>
      <c r="B2" s="198"/>
      <c r="C2" s="199" t="s">
        <v>47</v>
      </c>
      <c r="D2" s="200"/>
      <c r="E2" s="200"/>
      <c r="F2" s="200"/>
      <c r="G2" s="206"/>
      <c r="AE2" t="s">
        <v>90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91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92</v>
      </c>
    </row>
    <row r="5" spans="1:60" hidden="1" x14ac:dyDescent="0.2">
      <c r="A5" s="208" t="s">
        <v>93</v>
      </c>
      <c r="B5" s="209"/>
      <c r="C5" s="210"/>
      <c r="D5" s="211"/>
      <c r="E5" s="211"/>
      <c r="F5" s="211"/>
      <c r="G5" s="212"/>
      <c r="AE5" t="s">
        <v>94</v>
      </c>
    </row>
    <row r="7" spans="1:60" ht="38.25" x14ac:dyDescent="0.2">
      <c r="A7" s="217" t="s">
        <v>95</v>
      </c>
      <c r="B7" s="218" t="s">
        <v>96</v>
      </c>
      <c r="C7" s="218" t="s">
        <v>97</v>
      </c>
      <c r="D7" s="217" t="s">
        <v>98</v>
      </c>
      <c r="E7" s="217" t="s">
        <v>99</v>
      </c>
      <c r="F7" s="213" t="s">
        <v>100</v>
      </c>
      <c r="G7" s="234" t="s">
        <v>28</v>
      </c>
      <c r="H7" s="235" t="s">
        <v>29</v>
      </c>
      <c r="I7" s="235" t="s">
        <v>101</v>
      </c>
      <c r="J7" s="235" t="s">
        <v>30</v>
      </c>
      <c r="K7" s="235" t="s">
        <v>102</v>
      </c>
      <c r="L7" s="235" t="s">
        <v>103</v>
      </c>
      <c r="M7" s="235" t="s">
        <v>104</v>
      </c>
      <c r="N7" s="235" t="s">
        <v>105</v>
      </c>
      <c r="O7" s="235" t="s">
        <v>106</v>
      </c>
      <c r="P7" s="235" t="s">
        <v>107</v>
      </c>
      <c r="Q7" s="235" t="s">
        <v>108</v>
      </c>
      <c r="R7" s="235" t="s">
        <v>109</v>
      </c>
      <c r="S7" s="235" t="s">
        <v>110</v>
      </c>
      <c r="T7" s="235" t="s">
        <v>111</v>
      </c>
      <c r="U7" s="220" t="s">
        <v>112</v>
      </c>
    </row>
    <row r="8" spans="1:60" x14ac:dyDescent="0.2">
      <c r="A8" s="236" t="s">
        <v>113</v>
      </c>
      <c r="B8" s="237" t="s">
        <v>65</v>
      </c>
      <c r="C8" s="238" t="s">
        <v>66</v>
      </c>
      <c r="D8" s="239"/>
      <c r="E8" s="240"/>
      <c r="F8" s="241"/>
      <c r="G8" s="241">
        <f>SUMIF(AE9:AE12,"&lt;&gt;NOR",G9:G12)</f>
        <v>0</v>
      </c>
      <c r="H8" s="241"/>
      <c r="I8" s="241">
        <f>SUM(I9:I12)</f>
        <v>0</v>
      </c>
      <c r="J8" s="241"/>
      <c r="K8" s="241">
        <f>SUM(K9:K12)</f>
        <v>0</v>
      </c>
      <c r="L8" s="241"/>
      <c r="M8" s="241">
        <f>SUM(M9:M12)</f>
        <v>0</v>
      </c>
      <c r="N8" s="219"/>
      <c r="O8" s="219">
        <f>SUM(O9:O12)</f>
        <v>22.1</v>
      </c>
      <c r="P8" s="219"/>
      <c r="Q8" s="219">
        <f>SUM(Q9:Q12)</f>
        <v>0</v>
      </c>
      <c r="R8" s="219"/>
      <c r="S8" s="219"/>
      <c r="T8" s="236"/>
      <c r="U8" s="219">
        <f>SUM(U9:U12)</f>
        <v>329.28</v>
      </c>
      <c r="AE8" t="s">
        <v>114</v>
      </c>
    </row>
    <row r="9" spans="1:60" outlineLevel="1" x14ac:dyDescent="0.2">
      <c r="A9" s="215">
        <v>1</v>
      </c>
      <c r="B9" s="221" t="s">
        <v>115</v>
      </c>
      <c r="C9" s="264" t="s">
        <v>116</v>
      </c>
      <c r="D9" s="223" t="s">
        <v>117</v>
      </c>
      <c r="E9" s="229">
        <v>69.099999999999994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4">
        <v>0</v>
      </c>
      <c r="O9" s="224">
        <f>ROUND(E9*N9,5)</f>
        <v>0</v>
      </c>
      <c r="P9" s="224">
        <v>0</v>
      </c>
      <c r="Q9" s="224">
        <f>ROUND(E9*P9,5)</f>
        <v>0</v>
      </c>
      <c r="R9" s="224"/>
      <c r="S9" s="224"/>
      <c r="T9" s="225">
        <v>3.5329999999999999</v>
      </c>
      <c r="U9" s="224">
        <f>ROUND(E9*T9,2)</f>
        <v>244.13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118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15">
        <v>2</v>
      </c>
      <c r="B10" s="221" t="s">
        <v>119</v>
      </c>
      <c r="C10" s="264" t="s">
        <v>120</v>
      </c>
      <c r="D10" s="223" t="s">
        <v>117</v>
      </c>
      <c r="E10" s="229">
        <v>13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21</v>
      </c>
      <c r="M10" s="232">
        <f>G10*(1+L10/100)</f>
        <v>0</v>
      </c>
      <c r="N10" s="224">
        <v>1.7</v>
      </c>
      <c r="O10" s="224">
        <f>ROUND(E10*N10,5)</f>
        <v>22.1</v>
      </c>
      <c r="P10" s="224">
        <v>0</v>
      </c>
      <c r="Q10" s="224">
        <f>ROUND(E10*P10,5)</f>
        <v>0</v>
      </c>
      <c r="R10" s="224"/>
      <c r="S10" s="224"/>
      <c r="T10" s="225">
        <v>1.587</v>
      </c>
      <c r="U10" s="224">
        <f>ROUND(E10*T10,2)</f>
        <v>20.63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118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>
        <v>3</v>
      </c>
      <c r="B11" s="221" t="s">
        <v>121</v>
      </c>
      <c r="C11" s="264" t="s">
        <v>122</v>
      </c>
      <c r="D11" s="223" t="s">
        <v>117</v>
      </c>
      <c r="E11" s="229">
        <v>56.1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4">
        <v>0</v>
      </c>
      <c r="O11" s="224">
        <f>ROUND(E11*N11,5)</f>
        <v>0</v>
      </c>
      <c r="P11" s="224">
        <v>0</v>
      </c>
      <c r="Q11" s="224">
        <f>ROUND(E11*P11,5)</f>
        <v>0</v>
      </c>
      <c r="R11" s="224"/>
      <c r="S11" s="224"/>
      <c r="T11" s="225">
        <v>1.1499999999999999</v>
      </c>
      <c r="U11" s="224">
        <f>ROUND(E11*T11,2)</f>
        <v>64.52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118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>
        <v>4</v>
      </c>
      <c r="B12" s="221" t="s">
        <v>123</v>
      </c>
      <c r="C12" s="264" t="s">
        <v>124</v>
      </c>
      <c r="D12" s="223" t="s">
        <v>117</v>
      </c>
      <c r="E12" s="229">
        <v>13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4">
        <v>0</v>
      </c>
      <c r="O12" s="224">
        <f>ROUND(E12*N12,5)</f>
        <v>0</v>
      </c>
      <c r="P12" s="224">
        <v>0</v>
      </c>
      <c r="Q12" s="224">
        <f>ROUND(E12*P12,5)</f>
        <v>0</v>
      </c>
      <c r="R12" s="224"/>
      <c r="S12" s="224"/>
      <c r="T12" s="225">
        <v>0</v>
      </c>
      <c r="U12" s="224">
        <f>ROUND(E12*T12,2)</f>
        <v>0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118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x14ac:dyDescent="0.2">
      <c r="A13" s="216" t="s">
        <v>113</v>
      </c>
      <c r="B13" s="222" t="s">
        <v>67</v>
      </c>
      <c r="C13" s="265" t="s">
        <v>68</v>
      </c>
      <c r="D13" s="226"/>
      <c r="E13" s="230"/>
      <c r="F13" s="233"/>
      <c r="G13" s="233">
        <f>SUMIF(AE14:AE14,"&lt;&gt;NOR",G14:G14)</f>
        <v>0</v>
      </c>
      <c r="H13" s="233"/>
      <c r="I13" s="233">
        <f>SUM(I14:I14)</f>
        <v>0</v>
      </c>
      <c r="J13" s="233"/>
      <c r="K13" s="233">
        <f>SUM(K14:K14)</f>
        <v>0</v>
      </c>
      <c r="L13" s="233"/>
      <c r="M13" s="233">
        <f>SUM(M14:M14)</f>
        <v>0</v>
      </c>
      <c r="N13" s="227"/>
      <c r="O13" s="227">
        <f>SUM(O14:O14)</f>
        <v>1.469E-2</v>
      </c>
      <c r="P13" s="227"/>
      <c r="Q13" s="227">
        <f>SUM(Q14:Q14)</f>
        <v>0</v>
      </c>
      <c r="R13" s="227"/>
      <c r="S13" s="227"/>
      <c r="T13" s="228"/>
      <c r="U13" s="227">
        <f>SUM(U14:U14)</f>
        <v>0.16</v>
      </c>
      <c r="AE13" t="s">
        <v>114</v>
      </c>
    </row>
    <row r="14" spans="1:60" outlineLevel="1" x14ac:dyDescent="0.2">
      <c r="A14" s="215">
        <v>5</v>
      </c>
      <c r="B14" s="221" t="s">
        <v>125</v>
      </c>
      <c r="C14" s="264" t="s">
        <v>126</v>
      </c>
      <c r="D14" s="223" t="s">
        <v>127</v>
      </c>
      <c r="E14" s="229">
        <v>1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24">
        <v>1.469E-2</v>
      </c>
      <c r="O14" s="224">
        <f>ROUND(E14*N14,5)</f>
        <v>1.469E-2</v>
      </c>
      <c r="P14" s="224">
        <v>0</v>
      </c>
      <c r="Q14" s="224">
        <f>ROUND(E14*P14,5)</f>
        <v>0</v>
      </c>
      <c r="R14" s="224"/>
      <c r="S14" s="224"/>
      <c r="T14" s="225">
        <v>0.16</v>
      </c>
      <c r="U14" s="224">
        <f>ROUND(E14*T14,2)</f>
        <v>0.16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118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x14ac:dyDescent="0.2">
      <c r="A15" s="216" t="s">
        <v>113</v>
      </c>
      <c r="B15" s="222" t="s">
        <v>69</v>
      </c>
      <c r="C15" s="265" t="s">
        <v>70</v>
      </c>
      <c r="D15" s="226"/>
      <c r="E15" s="230"/>
      <c r="F15" s="233"/>
      <c r="G15" s="233">
        <f>SUMIF(AE16:AE18,"&lt;&gt;NOR",G16:G18)</f>
        <v>0</v>
      </c>
      <c r="H15" s="233"/>
      <c r="I15" s="233">
        <f>SUM(I16:I18)</f>
        <v>0</v>
      </c>
      <c r="J15" s="233"/>
      <c r="K15" s="233">
        <f>SUM(K16:K18)</f>
        <v>0</v>
      </c>
      <c r="L15" s="233"/>
      <c r="M15" s="233">
        <f>SUM(M16:M18)</f>
        <v>0</v>
      </c>
      <c r="N15" s="227"/>
      <c r="O15" s="227">
        <f>SUM(O16:O18)</f>
        <v>0.41736000000000001</v>
      </c>
      <c r="P15" s="227"/>
      <c r="Q15" s="227">
        <f>SUM(Q16:Q18)</f>
        <v>0</v>
      </c>
      <c r="R15" s="227"/>
      <c r="S15" s="227"/>
      <c r="T15" s="228"/>
      <c r="U15" s="227">
        <f>SUM(U16:U18)</f>
        <v>7.06</v>
      </c>
      <c r="AE15" t="s">
        <v>114</v>
      </c>
    </row>
    <row r="16" spans="1:60" ht="22.5" outlineLevel="1" x14ac:dyDescent="0.2">
      <c r="A16" s="215">
        <v>6</v>
      </c>
      <c r="B16" s="221" t="s">
        <v>128</v>
      </c>
      <c r="C16" s="264" t="s">
        <v>129</v>
      </c>
      <c r="D16" s="223" t="s">
        <v>130</v>
      </c>
      <c r="E16" s="229">
        <v>20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24">
        <v>8.4899999999999993E-3</v>
      </c>
      <c r="O16" s="224">
        <f>ROUND(E16*N16,5)</f>
        <v>0.16980000000000001</v>
      </c>
      <c r="P16" s="224">
        <v>0</v>
      </c>
      <c r="Q16" s="224">
        <f>ROUND(E16*P16,5)</f>
        <v>0</v>
      </c>
      <c r="R16" s="224"/>
      <c r="S16" s="224"/>
      <c r="T16" s="225">
        <v>0.19700000000000001</v>
      </c>
      <c r="U16" s="224">
        <f>ROUND(E16*T16,2)</f>
        <v>3.94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118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1" x14ac:dyDescent="0.2">
      <c r="A17" s="215">
        <v>7</v>
      </c>
      <c r="B17" s="221" t="s">
        <v>131</v>
      </c>
      <c r="C17" s="264" t="s">
        <v>132</v>
      </c>
      <c r="D17" s="223" t="s">
        <v>130</v>
      </c>
      <c r="E17" s="229">
        <v>10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4">
        <v>1.7330000000000002E-2</v>
      </c>
      <c r="O17" s="224">
        <f>ROUND(E17*N17,5)</f>
        <v>0.17330000000000001</v>
      </c>
      <c r="P17" s="224">
        <v>0</v>
      </c>
      <c r="Q17" s="224">
        <f>ROUND(E17*P17,5)</f>
        <v>0</v>
      </c>
      <c r="R17" s="224"/>
      <c r="S17" s="224"/>
      <c r="T17" s="225">
        <v>0.253</v>
      </c>
      <c r="U17" s="224">
        <f>ROUND(E17*T17,2)</f>
        <v>2.5299999999999998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118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15">
        <v>8</v>
      </c>
      <c r="B18" s="221" t="s">
        <v>133</v>
      </c>
      <c r="C18" s="264" t="s">
        <v>134</v>
      </c>
      <c r="D18" s="223" t="s">
        <v>130</v>
      </c>
      <c r="E18" s="229">
        <v>2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24">
        <v>3.7130000000000003E-2</v>
      </c>
      <c r="O18" s="224">
        <f>ROUND(E18*N18,5)</f>
        <v>7.4260000000000007E-2</v>
      </c>
      <c r="P18" s="224">
        <v>0</v>
      </c>
      <c r="Q18" s="224">
        <f>ROUND(E18*P18,5)</f>
        <v>0</v>
      </c>
      <c r="R18" s="224"/>
      <c r="S18" s="224"/>
      <c r="T18" s="225">
        <v>0.29299999999999998</v>
      </c>
      <c r="U18" s="224">
        <f>ROUND(E18*T18,2)</f>
        <v>0.59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118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16" t="s">
        <v>113</v>
      </c>
      <c r="B19" s="222" t="s">
        <v>54</v>
      </c>
      <c r="C19" s="265" t="s">
        <v>71</v>
      </c>
      <c r="D19" s="226"/>
      <c r="E19" s="230"/>
      <c r="F19" s="233"/>
      <c r="G19" s="233">
        <f>SUMIF(AE20:AE21,"&lt;&gt;NOR",G20:G21)</f>
        <v>0</v>
      </c>
      <c r="H19" s="233"/>
      <c r="I19" s="233">
        <f>SUM(I20:I21)</f>
        <v>0</v>
      </c>
      <c r="J19" s="233"/>
      <c r="K19" s="233">
        <f>SUM(K20:K21)</f>
        <v>0</v>
      </c>
      <c r="L19" s="233"/>
      <c r="M19" s="233">
        <f>SUM(M20:M21)</f>
        <v>0</v>
      </c>
      <c r="N19" s="227"/>
      <c r="O19" s="227">
        <f>SUM(O20:O21)</f>
        <v>0.17819000000000002</v>
      </c>
      <c r="P19" s="227"/>
      <c r="Q19" s="227">
        <f>SUM(Q20:Q21)</f>
        <v>0</v>
      </c>
      <c r="R19" s="227"/>
      <c r="S19" s="227"/>
      <c r="T19" s="228"/>
      <c r="U19" s="227">
        <f>SUM(U20:U21)</f>
        <v>4.03</v>
      </c>
      <c r="AE19" t="s">
        <v>114</v>
      </c>
    </row>
    <row r="20" spans="1:60" ht="22.5" outlineLevel="1" x14ac:dyDescent="0.2">
      <c r="A20" s="215">
        <v>9</v>
      </c>
      <c r="B20" s="221" t="s">
        <v>135</v>
      </c>
      <c r="C20" s="264" t="s">
        <v>136</v>
      </c>
      <c r="D20" s="223" t="s">
        <v>127</v>
      </c>
      <c r="E20" s="229">
        <v>1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24">
        <v>5.9130000000000002E-2</v>
      </c>
      <c r="O20" s="224">
        <f>ROUND(E20*N20,5)</f>
        <v>5.9130000000000002E-2</v>
      </c>
      <c r="P20" s="224">
        <v>0</v>
      </c>
      <c r="Q20" s="224">
        <f>ROUND(E20*P20,5)</f>
        <v>0</v>
      </c>
      <c r="R20" s="224"/>
      <c r="S20" s="224"/>
      <c r="T20" s="225">
        <v>1.3425199999999999</v>
      </c>
      <c r="U20" s="224">
        <f>ROUND(E20*T20,2)</f>
        <v>1.34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118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15">
        <v>10</v>
      </c>
      <c r="B21" s="221" t="s">
        <v>137</v>
      </c>
      <c r="C21" s="264" t="s">
        <v>138</v>
      </c>
      <c r="D21" s="223" t="s">
        <v>127</v>
      </c>
      <c r="E21" s="229">
        <v>2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4">
        <v>5.953E-2</v>
      </c>
      <c r="O21" s="224">
        <f>ROUND(E21*N21,5)</f>
        <v>0.11906</v>
      </c>
      <c r="P21" s="224">
        <v>0</v>
      </c>
      <c r="Q21" s="224">
        <f>ROUND(E21*P21,5)</f>
        <v>0</v>
      </c>
      <c r="R21" s="224"/>
      <c r="S21" s="224"/>
      <c r="T21" s="225">
        <v>1.34259</v>
      </c>
      <c r="U21" s="224">
        <f>ROUND(E21*T21,2)</f>
        <v>2.69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139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216" t="s">
        <v>113</v>
      </c>
      <c r="B22" s="222" t="s">
        <v>72</v>
      </c>
      <c r="C22" s="265" t="s">
        <v>73</v>
      </c>
      <c r="D22" s="226"/>
      <c r="E22" s="230"/>
      <c r="F22" s="233"/>
      <c r="G22" s="233">
        <f>SUMIF(AE23:AE23,"&lt;&gt;NOR",G23:G23)</f>
        <v>0</v>
      </c>
      <c r="H22" s="233"/>
      <c r="I22" s="233">
        <f>SUM(I23:I23)</f>
        <v>0</v>
      </c>
      <c r="J22" s="233"/>
      <c r="K22" s="233">
        <f>SUM(K23:K23)</f>
        <v>0</v>
      </c>
      <c r="L22" s="233"/>
      <c r="M22" s="233">
        <f>SUM(M23:M23)</f>
        <v>0</v>
      </c>
      <c r="N22" s="227"/>
      <c r="O22" s="227">
        <f>SUM(O23:O23)</f>
        <v>0</v>
      </c>
      <c r="P22" s="227"/>
      <c r="Q22" s="227">
        <f>SUM(Q23:Q23)</f>
        <v>1.296</v>
      </c>
      <c r="R22" s="227"/>
      <c r="S22" s="227"/>
      <c r="T22" s="228"/>
      <c r="U22" s="227">
        <f>SUM(U23:U23)</f>
        <v>0.96</v>
      </c>
      <c r="AE22" t="s">
        <v>114</v>
      </c>
    </row>
    <row r="23" spans="1:60" outlineLevel="1" x14ac:dyDescent="0.2">
      <c r="A23" s="215">
        <v>11</v>
      </c>
      <c r="B23" s="221" t="s">
        <v>140</v>
      </c>
      <c r="C23" s="264" t="s">
        <v>141</v>
      </c>
      <c r="D23" s="223" t="s">
        <v>117</v>
      </c>
      <c r="E23" s="229">
        <v>0.72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4">
        <v>0</v>
      </c>
      <c r="O23" s="224">
        <f>ROUND(E23*N23,5)</f>
        <v>0</v>
      </c>
      <c r="P23" s="224">
        <v>1.8</v>
      </c>
      <c r="Q23" s="224">
        <f>ROUND(E23*P23,5)</f>
        <v>1.296</v>
      </c>
      <c r="R23" s="224"/>
      <c r="S23" s="224"/>
      <c r="T23" s="225">
        <v>1.3280000000000001</v>
      </c>
      <c r="U23" s="224">
        <f>ROUND(E23*T23,2)</f>
        <v>0.96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118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x14ac:dyDescent="0.2">
      <c r="A24" s="216" t="s">
        <v>113</v>
      </c>
      <c r="B24" s="222" t="s">
        <v>74</v>
      </c>
      <c r="C24" s="265" t="s">
        <v>75</v>
      </c>
      <c r="D24" s="226"/>
      <c r="E24" s="230"/>
      <c r="F24" s="233"/>
      <c r="G24" s="233">
        <f>SUMIF(AE25:AE35,"&lt;&gt;NOR",G25:G35)</f>
        <v>0</v>
      </c>
      <c r="H24" s="233"/>
      <c r="I24" s="233">
        <f>SUM(I25:I35)</f>
        <v>0</v>
      </c>
      <c r="J24" s="233"/>
      <c r="K24" s="233">
        <f>SUM(K25:K35)</f>
        <v>0</v>
      </c>
      <c r="L24" s="233"/>
      <c r="M24" s="233">
        <f>SUM(M25:M35)</f>
        <v>0</v>
      </c>
      <c r="N24" s="227"/>
      <c r="O24" s="227">
        <f>SUM(O25:O35)</f>
        <v>2.3310000000000001E-2</v>
      </c>
      <c r="P24" s="227"/>
      <c r="Q24" s="227">
        <f>SUM(Q25:Q35)</f>
        <v>1.1339999999999999</v>
      </c>
      <c r="R24" s="227"/>
      <c r="S24" s="227"/>
      <c r="T24" s="228"/>
      <c r="U24" s="227">
        <f>SUM(U25:U35)</f>
        <v>38.269999999999996</v>
      </c>
      <c r="AE24" t="s">
        <v>114</v>
      </c>
    </row>
    <row r="25" spans="1:60" ht="22.5" outlineLevel="1" x14ac:dyDescent="0.2">
      <c r="A25" s="215">
        <v>12</v>
      </c>
      <c r="B25" s="221" t="s">
        <v>142</v>
      </c>
      <c r="C25" s="264" t="s">
        <v>143</v>
      </c>
      <c r="D25" s="223" t="s">
        <v>127</v>
      </c>
      <c r="E25" s="229">
        <v>1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24">
        <v>0</v>
      </c>
      <c r="O25" s="224">
        <f>ROUND(E25*N25,5)</f>
        <v>0</v>
      </c>
      <c r="P25" s="224">
        <v>1E-3</v>
      </c>
      <c r="Q25" s="224">
        <f>ROUND(E25*P25,5)</f>
        <v>1E-3</v>
      </c>
      <c r="R25" s="224"/>
      <c r="S25" s="224"/>
      <c r="T25" s="225">
        <v>0.183</v>
      </c>
      <c r="U25" s="224">
        <f>ROUND(E25*T25,2)</f>
        <v>0.18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118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>
        <v>13</v>
      </c>
      <c r="B26" s="221" t="s">
        <v>144</v>
      </c>
      <c r="C26" s="264" t="s">
        <v>145</v>
      </c>
      <c r="D26" s="223" t="s">
        <v>127</v>
      </c>
      <c r="E26" s="229">
        <v>3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4">
        <v>0</v>
      </c>
      <c r="O26" s="224">
        <f>ROUND(E26*N26,5)</f>
        <v>0</v>
      </c>
      <c r="P26" s="224">
        <v>8.0000000000000002E-3</v>
      </c>
      <c r="Q26" s="224">
        <f>ROUND(E26*P26,5)</f>
        <v>2.4E-2</v>
      </c>
      <c r="R26" s="224"/>
      <c r="S26" s="224"/>
      <c r="T26" s="225">
        <v>0.51200000000000001</v>
      </c>
      <c r="U26" s="224">
        <f>ROUND(E26*T26,2)</f>
        <v>1.54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118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>
        <v>14</v>
      </c>
      <c r="B27" s="221" t="s">
        <v>146</v>
      </c>
      <c r="C27" s="264" t="s">
        <v>147</v>
      </c>
      <c r="D27" s="223" t="s">
        <v>130</v>
      </c>
      <c r="E27" s="229">
        <v>20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24">
        <v>4.8999999999999998E-4</v>
      </c>
      <c r="O27" s="224">
        <f>ROUND(E27*N27,5)</f>
        <v>9.7999999999999997E-3</v>
      </c>
      <c r="P27" s="224">
        <v>8.9999999999999993E-3</v>
      </c>
      <c r="Q27" s="224">
        <f>ROUND(E27*P27,5)</f>
        <v>0.18</v>
      </c>
      <c r="R27" s="224"/>
      <c r="S27" s="224"/>
      <c r="T27" s="225">
        <v>0.247</v>
      </c>
      <c r="U27" s="224">
        <f>ROUND(E27*T27,2)</f>
        <v>4.9400000000000004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118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>
        <v>15</v>
      </c>
      <c r="B28" s="221" t="s">
        <v>148</v>
      </c>
      <c r="C28" s="264" t="s">
        <v>149</v>
      </c>
      <c r="D28" s="223" t="s">
        <v>130</v>
      </c>
      <c r="E28" s="229">
        <v>10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24">
        <v>4.8999999999999998E-4</v>
      </c>
      <c r="O28" s="224">
        <f>ROUND(E28*N28,5)</f>
        <v>4.8999999999999998E-3</v>
      </c>
      <c r="P28" s="224">
        <v>1.7999999999999999E-2</v>
      </c>
      <c r="Q28" s="224">
        <f>ROUND(E28*P28,5)</f>
        <v>0.18</v>
      </c>
      <c r="R28" s="224"/>
      <c r="S28" s="224"/>
      <c r="T28" s="225">
        <v>0.34200000000000003</v>
      </c>
      <c r="U28" s="224">
        <f>ROUND(E28*T28,2)</f>
        <v>3.42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118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>
        <v>16</v>
      </c>
      <c r="B29" s="221" t="s">
        <v>150</v>
      </c>
      <c r="C29" s="264" t="s">
        <v>151</v>
      </c>
      <c r="D29" s="223" t="s">
        <v>130</v>
      </c>
      <c r="E29" s="229">
        <v>2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24">
        <v>4.8999999999999998E-4</v>
      </c>
      <c r="O29" s="224">
        <f>ROUND(E29*N29,5)</f>
        <v>9.7999999999999997E-4</v>
      </c>
      <c r="P29" s="224">
        <v>0.04</v>
      </c>
      <c r="Q29" s="224">
        <f>ROUND(E29*P29,5)</f>
        <v>0.08</v>
      </c>
      <c r="R29" s="224"/>
      <c r="S29" s="224"/>
      <c r="T29" s="225">
        <v>0.66800000000000004</v>
      </c>
      <c r="U29" s="224">
        <f>ROUND(E29*T29,2)</f>
        <v>1.34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118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>
        <v>17</v>
      </c>
      <c r="B30" s="221" t="s">
        <v>152</v>
      </c>
      <c r="C30" s="264" t="s">
        <v>153</v>
      </c>
      <c r="D30" s="223" t="s">
        <v>127</v>
      </c>
      <c r="E30" s="229">
        <v>5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24">
        <v>1.33E-3</v>
      </c>
      <c r="O30" s="224">
        <f>ROUND(E30*N30,5)</f>
        <v>6.6499999999999997E-3</v>
      </c>
      <c r="P30" s="224">
        <v>0.11899999999999999</v>
      </c>
      <c r="Q30" s="224">
        <f>ROUND(E30*P30,5)</f>
        <v>0.59499999999999997</v>
      </c>
      <c r="R30" s="224"/>
      <c r="S30" s="224"/>
      <c r="T30" s="225">
        <v>3.9420000000000002</v>
      </c>
      <c r="U30" s="224">
        <f>ROUND(E30*T30,2)</f>
        <v>19.71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118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>
        <v>18</v>
      </c>
      <c r="B31" s="221" t="s">
        <v>154</v>
      </c>
      <c r="C31" s="264" t="s">
        <v>155</v>
      </c>
      <c r="D31" s="223" t="s">
        <v>127</v>
      </c>
      <c r="E31" s="229">
        <v>1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24">
        <v>4.8999999999999998E-4</v>
      </c>
      <c r="O31" s="224">
        <f>ROUND(E31*N31,5)</f>
        <v>4.8999999999999998E-4</v>
      </c>
      <c r="P31" s="224">
        <v>3.6999999999999998E-2</v>
      </c>
      <c r="Q31" s="224">
        <f>ROUND(E31*P31,5)</f>
        <v>3.6999999999999998E-2</v>
      </c>
      <c r="R31" s="224"/>
      <c r="S31" s="224"/>
      <c r="T31" s="225">
        <v>1.9019999999999999</v>
      </c>
      <c r="U31" s="224">
        <f>ROUND(E31*T31,2)</f>
        <v>1.9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118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>
        <v>19</v>
      </c>
      <c r="B32" s="221" t="s">
        <v>156</v>
      </c>
      <c r="C32" s="264" t="s">
        <v>157</v>
      </c>
      <c r="D32" s="223" t="s">
        <v>127</v>
      </c>
      <c r="E32" s="229">
        <v>1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24">
        <v>4.8999999999999998E-4</v>
      </c>
      <c r="O32" s="224">
        <f>ROUND(E32*N32,5)</f>
        <v>4.8999999999999998E-4</v>
      </c>
      <c r="P32" s="224">
        <v>3.6999999999999998E-2</v>
      </c>
      <c r="Q32" s="224">
        <f>ROUND(E32*P32,5)</f>
        <v>3.6999999999999998E-2</v>
      </c>
      <c r="R32" s="224"/>
      <c r="S32" s="224"/>
      <c r="T32" s="225">
        <v>1.9019999999999999</v>
      </c>
      <c r="U32" s="224">
        <f>ROUND(E32*T32,2)</f>
        <v>1.9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118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20</v>
      </c>
      <c r="B33" s="221" t="s">
        <v>158</v>
      </c>
      <c r="C33" s="264" t="s">
        <v>159</v>
      </c>
      <c r="D33" s="223" t="s">
        <v>160</v>
      </c>
      <c r="E33" s="229">
        <v>2.4300000000000002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4">
        <v>0</v>
      </c>
      <c r="O33" s="224">
        <f>ROUND(E33*N33,5)</f>
        <v>0</v>
      </c>
      <c r="P33" s="224">
        <v>0</v>
      </c>
      <c r="Q33" s="224">
        <f>ROUND(E33*P33,5)</f>
        <v>0</v>
      </c>
      <c r="R33" s="224"/>
      <c r="S33" s="224"/>
      <c r="T33" s="225">
        <v>0.94199999999999995</v>
      </c>
      <c r="U33" s="224">
        <f>ROUND(E33*T33,2)</f>
        <v>2.29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118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>
        <v>21</v>
      </c>
      <c r="B34" s="221" t="s">
        <v>161</v>
      </c>
      <c r="C34" s="264" t="s">
        <v>162</v>
      </c>
      <c r="D34" s="223" t="s">
        <v>160</v>
      </c>
      <c r="E34" s="229">
        <v>10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24">
        <v>0</v>
      </c>
      <c r="O34" s="224">
        <f>ROUND(E34*N34,5)</f>
        <v>0</v>
      </c>
      <c r="P34" s="224">
        <v>0</v>
      </c>
      <c r="Q34" s="224">
        <f>ROUND(E34*P34,5)</f>
        <v>0</v>
      </c>
      <c r="R34" s="224"/>
      <c r="S34" s="224"/>
      <c r="T34" s="225">
        <v>0.105</v>
      </c>
      <c r="U34" s="224">
        <f>ROUND(E34*T34,2)</f>
        <v>1.05</v>
      </c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118</v>
      </c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>
        <v>22</v>
      </c>
      <c r="B35" s="221" t="s">
        <v>163</v>
      </c>
      <c r="C35" s="264" t="s">
        <v>164</v>
      </c>
      <c r="D35" s="223" t="s">
        <v>160</v>
      </c>
      <c r="E35" s="229">
        <v>2.4300000000000002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4">
        <v>0</v>
      </c>
      <c r="O35" s="224">
        <f>ROUND(E35*N35,5)</f>
        <v>0</v>
      </c>
      <c r="P35" s="224">
        <v>0</v>
      </c>
      <c r="Q35" s="224">
        <f>ROUND(E35*P35,5)</f>
        <v>0</v>
      </c>
      <c r="R35" s="224"/>
      <c r="S35" s="224"/>
      <c r="T35" s="225">
        <v>0</v>
      </c>
      <c r="U35" s="224">
        <f>ROUND(E35*T35,2)</f>
        <v>0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118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x14ac:dyDescent="0.2">
      <c r="A36" s="216" t="s">
        <v>113</v>
      </c>
      <c r="B36" s="222" t="s">
        <v>76</v>
      </c>
      <c r="C36" s="265" t="s">
        <v>77</v>
      </c>
      <c r="D36" s="226"/>
      <c r="E36" s="230"/>
      <c r="F36" s="233"/>
      <c r="G36" s="233">
        <f>SUMIF(AE37:AE69,"&lt;&gt;NOR",G37:G69)</f>
        <v>0</v>
      </c>
      <c r="H36" s="233"/>
      <c r="I36" s="233">
        <f>SUM(I37:I69)</f>
        <v>0</v>
      </c>
      <c r="J36" s="233"/>
      <c r="K36" s="233">
        <f>SUM(K37:K69)</f>
        <v>0</v>
      </c>
      <c r="L36" s="233"/>
      <c r="M36" s="233">
        <f>SUM(M37:M69)</f>
        <v>0</v>
      </c>
      <c r="N36" s="227"/>
      <c r="O36" s="227">
        <f>SUM(O37:O69)</f>
        <v>0.33788000000000001</v>
      </c>
      <c r="P36" s="227"/>
      <c r="Q36" s="227">
        <f>SUM(Q37:Q69)</f>
        <v>2.1268900000000004</v>
      </c>
      <c r="R36" s="227"/>
      <c r="S36" s="227"/>
      <c r="T36" s="228"/>
      <c r="U36" s="227">
        <f>SUM(U37:U69)</f>
        <v>146.65</v>
      </c>
      <c r="AE36" t="s">
        <v>114</v>
      </c>
    </row>
    <row r="37" spans="1:60" outlineLevel="1" x14ac:dyDescent="0.2">
      <c r="A37" s="215">
        <v>23</v>
      </c>
      <c r="B37" s="221" t="s">
        <v>165</v>
      </c>
      <c r="C37" s="264" t="s">
        <v>166</v>
      </c>
      <c r="D37" s="223" t="s">
        <v>130</v>
      </c>
      <c r="E37" s="229">
        <v>11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24">
        <v>0</v>
      </c>
      <c r="O37" s="224">
        <f>ROUND(E37*N37,5)</f>
        <v>0</v>
      </c>
      <c r="P37" s="224">
        <v>2.0999999999999999E-3</v>
      </c>
      <c r="Q37" s="224">
        <f>ROUND(E37*P37,5)</f>
        <v>2.3099999999999999E-2</v>
      </c>
      <c r="R37" s="224"/>
      <c r="S37" s="224"/>
      <c r="T37" s="225">
        <v>3.1E-2</v>
      </c>
      <c r="U37" s="224">
        <f>ROUND(E37*T37,2)</f>
        <v>0.34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118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>
        <v>24</v>
      </c>
      <c r="B38" s="221" t="s">
        <v>167</v>
      </c>
      <c r="C38" s="264" t="s">
        <v>168</v>
      </c>
      <c r="D38" s="223" t="s">
        <v>130</v>
      </c>
      <c r="E38" s="229">
        <v>10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24">
        <v>0</v>
      </c>
      <c r="O38" s="224">
        <f>ROUND(E38*N38,5)</f>
        <v>0</v>
      </c>
      <c r="P38" s="224">
        <v>1.98E-3</v>
      </c>
      <c r="Q38" s="224">
        <f>ROUND(E38*P38,5)</f>
        <v>1.9800000000000002E-2</v>
      </c>
      <c r="R38" s="224"/>
      <c r="S38" s="224"/>
      <c r="T38" s="225">
        <v>8.3000000000000004E-2</v>
      </c>
      <c r="U38" s="224">
        <f>ROUND(E38*T38,2)</f>
        <v>0.83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118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>
        <v>25</v>
      </c>
      <c r="B39" s="221" t="s">
        <v>169</v>
      </c>
      <c r="C39" s="264" t="s">
        <v>170</v>
      </c>
      <c r="D39" s="223" t="s">
        <v>127</v>
      </c>
      <c r="E39" s="229">
        <v>1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4">
        <v>0</v>
      </c>
      <c r="O39" s="224">
        <f>ROUND(E39*N39,5)</f>
        <v>0</v>
      </c>
      <c r="P39" s="224">
        <v>1.7049999999999999E-2</v>
      </c>
      <c r="Q39" s="224">
        <f>ROUND(E39*P39,5)</f>
        <v>1.7049999999999999E-2</v>
      </c>
      <c r="R39" s="224"/>
      <c r="S39" s="224"/>
      <c r="T39" s="225">
        <v>0.41399999999999998</v>
      </c>
      <c r="U39" s="224">
        <f>ROUND(E39*T39,2)</f>
        <v>0.41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118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>
        <v>26</v>
      </c>
      <c r="B40" s="221" t="s">
        <v>171</v>
      </c>
      <c r="C40" s="264" t="s">
        <v>172</v>
      </c>
      <c r="D40" s="223" t="s">
        <v>130</v>
      </c>
      <c r="E40" s="229">
        <v>9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24">
        <v>0</v>
      </c>
      <c r="O40" s="224">
        <f>ROUND(E40*N40,5)</f>
        <v>0</v>
      </c>
      <c r="P40" s="224">
        <v>0.22966</v>
      </c>
      <c r="Q40" s="224">
        <f>ROUND(E40*P40,5)</f>
        <v>2.0669400000000002</v>
      </c>
      <c r="R40" s="224"/>
      <c r="S40" s="224"/>
      <c r="T40" s="225">
        <v>3.8405499999999999</v>
      </c>
      <c r="U40" s="224">
        <f>ROUND(E40*T40,2)</f>
        <v>34.56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139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>
        <v>27</v>
      </c>
      <c r="B41" s="221" t="s">
        <v>173</v>
      </c>
      <c r="C41" s="264" t="s">
        <v>174</v>
      </c>
      <c r="D41" s="223" t="s">
        <v>160</v>
      </c>
      <c r="E41" s="229">
        <v>2.06697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4">
        <v>0</v>
      </c>
      <c r="O41" s="224">
        <f>ROUND(E41*N41,5)</f>
        <v>0</v>
      </c>
      <c r="P41" s="224">
        <v>0</v>
      </c>
      <c r="Q41" s="224">
        <f>ROUND(E41*P41,5)</f>
        <v>0</v>
      </c>
      <c r="R41" s="224"/>
      <c r="S41" s="224"/>
      <c r="T41" s="225">
        <v>3.379</v>
      </c>
      <c r="U41" s="224">
        <f>ROUND(E41*T41,2)</f>
        <v>6.98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118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22.5" outlineLevel="1" x14ac:dyDescent="0.2">
      <c r="A42" s="215">
        <v>28</v>
      </c>
      <c r="B42" s="221" t="s">
        <v>175</v>
      </c>
      <c r="C42" s="264" t="s">
        <v>176</v>
      </c>
      <c r="D42" s="223" t="s">
        <v>127</v>
      </c>
      <c r="E42" s="229">
        <v>1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24">
        <v>5.5999999999999995E-4</v>
      </c>
      <c r="O42" s="224">
        <f>ROUND(E42*N42,5)</f>
        <v>5.5999999999999995E-4</v>
      </c>
      <c r="P42" s="224">
        <v>0</v>
      </c>
      <c r="Q42" s="224">
        <f>ROUND(E42*P42,5)</f>
        <v>0</v>
      </c>
      <c r="R42" s="224"/>
      <c r="S42" s="224"/>
      <c r="T42" s="225">
        <v>0.3</v>
      </c>
      <c r="U42" s="224">
        <f>ROUND(E42*T42,2)</f>
        <v>0.3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118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15">
        <v>29</v>
      </c>
      <c r="B43" s="221" t="s">
        <v>177</v>
      </c>
      <c r="C43" s="264" t="s">
        <v>178</v>
      </c>
      <c r="D43" s="223" t="s">
        <v>127</v>
      </c>
      <c r="E43" s="229">
        <v>2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24">
        <v>2E-3</v>
      </c>
      <c r="O43" s="224">
        <f>ROUND(E43*N43,5)</f>
        <v>4.0000000000000001E-3</v>
      </c>
      <c r="P43" s="224">
        <v>0</v>
      </c>
      <c r="Q43" s="224">
        <f>ROUND(E43*P43,5)</f>
        <v>0</v>
      </c>
      <c r="R43" s="224"/>
      <c r="S43" s="224"/>
      <c r="T43" s="225">
        <v>0.67100000000000004</v>
      </c>
      <c r="U43" s="224">
        <f>ROUND(E43*T43,2)</f>
        <v>1.34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118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22.5" outlineLevel="1" x14ac:dyDescent="0.2">
      <c r="A44" s="215">
        <v>30</v>
      </c>
      <c r="B44" s="221" t="s">
        <v>179</v>
      </c>
      <c r="C44" s="264" t="s">
        <v>180</v>
      </c>
      <c r="D44" s="223" t="s">
        <v>127</v>
      </c>
      <c r="E44" s="229">
        <v>1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24">
        <v>7.6630000000000004E-2</v>
      </c>
      <c r="O44" s="224">
        <f>ROUND(E44*N44,5)</f>
        <v>7.6630000000000004E-2</v>
      </c>
      <c r="P44" s="224">
        <v>0</v>
      </c>
      <c r="Q44" s="224">
        <f>ROUND(E44*P44,5)</f>
        <v>0</v>
      </c>
      <c r="R44" s="224"/>
      <c r="S44" s="224"/>
      <c r="T44" s="225">
        <v>0.5</v>
      </c>
      <c r="U44" s="224">
        <f>ROUND(E44*T44,2)</f>
        <v>0.5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118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ht="22.5" outlineLevel="1" x14ac:dyDescent="0.2">
      <c r="A45" s="215">
        <v>31</v>
      </c>
      <c r="B45" s="221" t="s">
        <v>181</v>
      </c>
      <c r="C45" s="264" t="s">
        <v>182</v>
      </c>
      <c r="D45" s="223" t="s">
        <v>127</v>
      </c>
      <c r="E45" s="229">
        <v>1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24">
        <v>4.8999999999999998E-4</v>
      </c>
      <c r="O45" s="224">
        <f>ROUND(E45*N45,5)</f>
        <v>4.8999999999999998E-4</v>
      </c>
      <c r="P45" s="224">
        <v>0</v>
      </c>
      <c r="Q45" s="224">
        <f>ROUND(E45*P45,5)</f>
        <v>0</v>
      </c>
      <c r="R45" s="224"/>
      <c r="S45" s="224"/>
      <c r="T45" s="225">
        <v>0.13300000000000001</v>
      </c>
      <c r="U45" s="224">
        <f>ROUND(E45*T45,2)</f>
        <v>0.13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118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>
        <v>32</v>
      </c>
      <c r="B46" s="221" t="s">
        <v>183</v>
      </c>
      <c r="C46" s="264" t="s">
        <v>184</v>
      </c>
      <c r="D46" s="223" t="s">
        <v>127</v>
      </c>
      <c r="E46" s="229">
        <v>2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4">
        <v>3.8E-3</v>
      </c>
      <c r="O46" s="224">
        <f>ROUND(E46*N46,5)</f>
        <v>7.6E-3</v>
      </c>
      <c r="P46" s="224">
        <v>0</v>
      </c>
      <c r="Q46" s="224">
        <f>ROUND(E46*P46,5)</f>
        <v>0</v>
      </c>
      <c r="R46" s="224"/>
      <c r="S46" s="224"/>
      <c r="T46" s="225">
        <v>0.33300000000000002</v>
      </c>
      <c r="U46" s="224">
        <f>ROUND(E46*T46,2)</f>
        <v>0.67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118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>
        <v>33</v>
      </c>
      <c r="B47" s="221" t="s">
        <v>185</v>
      </c>
      <c r="C47" s="264" t="s">
        <v>186</v>
      </c>
      <c r="D47" s="223" t="s">
        <v>127</v>
      </c>
      <c r="E47" s="229">
        <v>2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24">
        <v>5.9000000000000003E-4</v>
      </c>
      <c r="O47" s="224">
        <f>ROUND(E47*N47,5)</f>
        <v>1.1800000000000001E-3</v>
      </c>
      <c r="P47" s="224">
        <v>0</v>
      </c>
      <c r="Q47" s="224">
        <f>ROUND(E47*P47,5)</f>
        <v>0</v>
      </c>
      <c r="R47" s="224"/>
      <c r="S47" s="224"/>
      <c r="T47" s="225">
        <v>0</v>
      </c>
      <c r="U47" s="224">
        <f>ROUND(E47*T47,2)</f>
        <v>0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187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>
        <v>34</v>
      </c>
      <c r="B48" s="221" t="s">
        <v>188</v>
      </c>
      <c r="C48" s="264" t="s">
        <v>189</v>
      </c>
      <c r="D48" s="223" t="s">
        <v>127</v>
      </c>
      <c r="E48" s="229">
        <v>3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24">
        <v>1.58E-3</v>
      </c>
      <c r="O48" s="224">
        <f>ROUND(E48*N48,5)</f>
        <v>4.7400000000000003E-3</v>
      </c>
      <c r="P48" s="224">
        <v>0</v>
      </c>
      <c r="Q48" s="224">
        <f>ROUND(E48*P48,5)</f>
        <v>0</v>
      </c>
      <c r="R48" s="224"/>
      <c r="S48" s="224"/>
      <c r="T48" s="225">
        <v>0</v>
      </c>
      <c r="U48" s="224">
        <f>ROUND(E48*T48,2)</f>
        <v>0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187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15">
        <v>35</v>
      </c>
      <c r="B49" s="221" t="s">
        <v>190</v>
      </c>
      <c r="C49" s="264" t="s">
        <v>191</v>
      </c>
      <c r="D49" s="223" t="s">
        <v>127</v>
      </c>
      <c r="E49" s="229">
        <v>1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24">
        <v>3.8000000000000002E-4</v>
      </c>
      <c r="O49" s="224">
        <f>ROUND(E49*N49,5)</f>
        <v>3.8000000000000002E-4</v>
      </c>
      <c r="P49" s="224">
        <v>0</v>
      </c>
      <c r="Q49" s="224">
        <f>ROUND(E49*P49,5)</f>
        <v>0</v>
      </c>
      <c r="R49" s="224"/>
      <c r="S49" s="224"/>
      <c r="T49" s="225">
        <v>0</v>
      </c>
      <c r="U49" s="224">
        <f>ROUND(E49*T49,2)</f>
        <v>0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187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15">
        <v>36</v>
      </c>
      <c r="B50" s="221" t="s">
        <v>192</v>
      </c>
      <c r="C50" s="264" t="s">
        <v>193</v>
      </c>
      <c r="D50" s="223" t="s">
        <v>127</v>
      </c>
      <c r="E50" s="229">
        <v>2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24">
        <v>0</v>
      </c>
      <c r="O50" s="224">
        <f>ROUND(E50*N50,5)</f>
        <v>0</v>
      </c>
      <c r="P50" s="224">
        <v>0</v>
      </c>
      <c r="Q50" s="224">
        <f>ROUND(E50*P50,5)</f>
        <v>0</v>
      </c>
      <c r="R50" s="224"/>
      <c r="S50" s="224"/>
      <c r="T50" s="225">
        <v>0.14799999999999999</v>
      </c>
      <c r="U50" s="224">
        <f>ROUND(E50*T50,2)</f>
        <v>0.3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118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>
        <v>37</v>
      </c>
      <c r="B51" s="221" t="s">
        <v>194</v>
      </c>
      <c r="C51" s="264" t="s">
        <v>195</v>
      </c>
      <c r="D51" s="223" t="s">
        <v>127</v>
      </c>
      <c r="E51" s="229">
        <v>14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24">
        <v>0</v>
      </c>
      <c r="O51" s="224">
        <f>ROUND(E51*N51,5)</f>
        <v>0</v>
      </c>
      <c r="P51" s="224">
        <v>0</v>
      </c>
      <c r="Q51" s="224">
        <f>ROUND(E51*P51,5)</f>
        <v>0</v>
      </c>
      <c r="R51" s="224"/>
      <c r="S51" s="224"/>
      <c r="T51" s="225">
        <v>0.157</v>
      </c>
      <c r="U51" s="224">
        <f>ROUND(E51*T51,2)</f>
        <v>2.2000000000000002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118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>
        <v>38</v>
      </c>
      <c r="B52" s="221" t="s">
        <v>196</v>
      </c>
      <c r="C52" s="264" t="s">
        <v>197</v>
      </c>
      <c r="D52" s="223" t="s">
        <v>127</v>
      </c>
      <c r="E52" s="229">
        <v>1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24">
        <v>0</v>
      </c>
      <c r="O52" s="224">
        <f>ROUND(E52*N52,5)</f>
        <v>0</v>
      </c>
      <c r="P52" s="224">
        <v>0</v>
      </c>
      <c r="Q52" s="224">
        <f>ROUND(E52*P52,5)</f>
        <v>0</v>
      </c>
      <c r="R52" s="224"/>
      <c r="S52" s="224"/>
      <c r="T52" s="225">
        <v>0.17399999999999999</v>
      </c>
      <c r="U52" s="224">
        <f>ROUND(E52*T52,2)</f>
        <v>0.17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118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>
        <v>39</v>
      </c>
      <c r="B53" s="221" t="s">
        <v>198</v>
      </c>
      <c r="C53" s="264" t="s">
        <v>199</v>
      </c>
      <c r="D53" s="223" t="s">
        <v>127</v>
      </c>
      <c r="E53" s="229">
        <v>9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24">
        <v>0</v>
      </c>
      <c r="O53" s="224">
        <f>ROUND(E53*N53,5)</f>
        <v>0</v>
      </c>
      <c r="P53" s="224">
        <v>0</v>
      </c>
      <c r="Q53" s="224">
        <f>ROUND(E53*P53,5)</f>
        <v>0</v>
      </c>
      <c r="R53" s="224"/>
      <c r="S53" s="224"/>
      <c r="T53" s="225">
        <v>0.25900000000000001</v>
      </c>
      <c r="U53" s="224">
        <f>ROUND(E53*T53,2)</f>
        <v>2.33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118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>
        <v>40</v>
      </c>
      <c r="B54" s="221" t="s">
        <v>200</v>
      </c>
      <c r="C54" s="264" t="s">
        <v>201</v>
      </c>
      <c r="D54" s="223" t="s">
        <v>130</v>
      </c>
      <c r="E54" s="229">
        <v>4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24">
        <v>3.4000000000000002E-4</v>
      </c>
      <c r="O54" s="224">
        <f>ROUND(E54*N54,5)</f>
        <v>1.3600000000000001E-3</v>
      </c>
      <c r="P54" s="224">
        <v>0</v>
      </c>
      <c r="Q54" s="224">
        <f>ROUND(E54*P54,5)</f>
        <v>0</v>
      </c>
      <c r="R54" s="224"/>
      <c r="S54" s="224"/>
      <c r="T54" s="225">
        <v>0.32</v>
      </c>
      <c r="U54" s="224">
        <f>ROUND(E54*T54,2)</f>
        <v>1.28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118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>
        <v>41</v>
      </c>
      <c r="B55" s="221" t="s">
        <v>202</v>
      </c>
      <c r="C55" s="264" t="s">
        <v>203</v>
      </c>
      <c r="D55" s="223" t="s">
        <v>130</v>
      </c>
      <c r="E55" s="229">
        <v>15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24">
        <v>3.8000000000000002E-4</v>
      </c>
      <c r="O55" s="224">
        <f>ROUND(E55*N55,5)</f>
        <v>5.7000000000000002E-3</v>
      </c>
      <c r="P55" s="224">
        <v>0</v>
      </c>
      <c r="Q55" s="224">
        <f>ROUND(E55*P55,5)</f>
        <v>0</v>
      </c>
      <c r="R55" s="224"/>
      <c r="S55" s="224"/>
      <c r="T55" s="225">
        <v>0.32</v>
      </c>
      <c r="U55" s="224">
        <f>ROUND(E55*T55,2)</f>
        <v>4.8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118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>
        <v>42</v>
      </c>
      <c r="B56" s="221" t="s">
        <v>204</v>
      </c>
      <c r="C56" s="264" t="s">
        <v>205</v>
      </c>
      <c r="D56" s="223" t="s">
        <v>130</v>
      </c>
      <c r="E56" s="229">
        <v>6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24">
        <v>4.6999999999999999E-4</v>
      </c>
      <c r="O56" s="224">
        <f>ROUND(E56*N56,5)</f>
        <v>2.82E-3</v>
      </c>
      <c r="P56" s="224">
        <v>0</v>
      </c>
      <c r="Q56" s="224">
        <f>ROUND(E56*P56,5)</f>
        <v>0</v>
      </c>
      <c r="R56" s="224"/>
      <c r="S56" s="224"/>
      <c r="T56" s="225">
        <v>0.35899999999999999</v>
      </c>
      <c r="U56" s="224">
        <f>ROUND(E56*T56,2)</f>
        <v>2.15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118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15">
        <v>43</v>
      </c>
      <c r="B57" s="221" t="s">
        <v>206</v>
      </c>
      <c r="C57" s="264" t="s">
        <v>207</v>
      </c>
      <c r="D57" s="223" t="s">
        <v>130</v>
      </c>
      <c r="E57" s="229">
        <v>1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24">
        <v>6.9999999999999999E-4</v>
      </c>
      <c r="O57" s="224">
        <f>ROUND(E57*N57,5)</f>
        <v>6.9999999999999999E-4</v>
      </c>
      <c r="P57" s="224">
        <v>0</v>
      </c>
      <c r="Q57" s="224">
        <f>ROUND(E57*P57,5)</f>
        <v>0</v>
      </c>
      <c r="R57" s="224"/>
      <c r="S57" s="224"/>
      <c r="T57" s="225">
        <v>0.45200000000000001</v>
      </c>
      <c r="U57" s="224">
        <f>ROUND(E57*T57,2)</f>
        <v>0.45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118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>
        <v>44</v>
      </c>
      <c r="B58" s="221" t="s">
        <v>208</v>
      </c>
      <c r="C58" s="264" t="s">
        <v>209</v>
      </c>
      <c r="D58" s="223" t="s">
        <v>130</v>
      </c>
      <c r="E58" s="229">
        <v>3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24">
        <v>1.5200000000000001E-3</v>
      </c>
      <c r="O58" s="224">
        <f>ROUND(E58*N58,5)</f>
        <v>4.5599999999999998E-3</v>
      </c>
      <c r="P58" s="224">
        <v>0</v>
      </c>
      <c r="Q58" s="224">
        <f>ROUND(E58*P58,5)</f>
        <v>0</v>
      </c>
      <c r="R58" s="224"/>
      <c r="S58" s="224"/>
      <c r="T58" s="225">
        <v>1.173</v>
      </c>
      <c r="U58" s="224">
        <f>ROUND(E58*T58,2)</f>
        <v>3.52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118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>
        <v>45</v>
      </c>
      <c r="B59" s="221" t="s">
        <v>210</v>
      </c>
      <c r="C59" s="264" t="s">
        <v>211</v>
      </c>
      <c r="D59" s="223" t="s">
        <v>130</v>
      </c>
      <c r="E59" s="229">
        <v>6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24">
        <v>1.06E-3</v>
      </c>
      <c r="O59" s="224">
        <f>ROUND(E59*N59,5)</f>
        <v>6.3600000000000002E-3</v>
      </c>
      <c r="P59" s="224">
        <v>0</v>
      </c>
      <c r="Q59" s="224">
        <f>ROUND(E59*P59,5)</f>
        <v>0</v>
      </c>
      <c r="R59" s="224"/>
      <c r="S59" s="224"/>
      <c r="T59" s="225">
        <v>0.81899999999999995</v>
      </c>
      <c r="U59" s="224">
        <f>ROUND(E59*T59,2)</f>
        <v>4.91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118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15">
        <v>46</v>
      </c>
      <c r="B60" s="221" t="s">
        <v>212</v>
      </c>
      <c r="C60" s="264" t="s">
        <v>213</v>
      </c>
      <c r="D60" s="223" t="s">
        <v>130</v>
      </c>
      <c r="E60" s="229">
        <v>10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24">
        <v>1.6900000000000001E-3</v>
      </c>
      <c r="O60" s="224">
        <f>ROUND(E60*N60,5)</f>
        <v>1.6899999999999998E-2</v>
      </c>
      <c r="P60" s="224">
        <v>0</v>
      </c>
      <c r="Q60" s="224">
        <f>ROUND(E60*P60,5)</f>
        <v>0</v>
      </c>
      <c r="R60" s="224"/>
      <c r="S60" s="224"/>
      <c r="T60" s="225">
        <v>0.79700000000000004</v>
      </c>
      <c r="U60" s="224">
        <f>ROUND(E60*T60,2)</f>
        <v>7.97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118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15">
        <v>47</v>
      </c>
      <c r="B61" s="221" t="s">
        <v>214</v>
      </c>
      <c r="C61" s="264" t="s">
        <v>215</v>
      </c>
      <c r="D61" s="223" t="s">
        <v>130</v>
      </c>
      <c r="E61" s="229">
        <v>1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24">
        <v>1.31E-3</v>
      </c>
      <c r="O61" s="224">
        <f>ROUND(E61*N61,5)</f>
        <v>1.31E-3</v>
      </c>
      <c r="P61" s="224">
        <v>0</v>
      </c>
      <c r="Q61" s="224">
        <f>ROUND(E61*P61,5)</f>
        <v>0</v>
      </c>
      <c r="R61" s="224"/>
      <c r="S61" s="224"/>
      <c r="T61" s="225">
        <v>0.79700000000000004</v>
      </c>
      <c r="U61" s="224">
        <f>ROUND(E61*T61,2)</f>
        <v>0.8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118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15">
        <v>48</v>
      </c>
      <c r="B62" s="221" t="s">
        <v>216</v>
      </c>
      <c r="C62" s="264" t="s">
        <v>217</v>
      </c>
      <c r="D62" s="223" t="s">
        <v>130</v>
      </c>
      <c r="E62" s="229">
        <v>10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24">
        <v>1.7099999999999999E-3</v>
      </c>
      <c r="O62" s="224">
        <f>ROUND(E62*N62,5)</f>
        <v>1.7100000000000001E-2</v>
      </c>
      <c r="P62" s="224">
        <v>0</v>
      </c>
      <c r="Q62" s="224">
        <f>ROUND(E62*P62,5)</f>
        <v>0</v>
      </c>
      <c r="R62" s="224"/>
      <c r="S62" s="224"/>
      <c r="T62" s="225">
        <v>0.79700000000000004</v>
      </c>
      <c r="U62" s="224">
        <f>ROUND(E62*T62,2)</f>
        <v>7.97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118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>
        <v>49</v>
      </c>
      <c r="B63" s="221" t="s">
        <v>218</v>
      </c>
      <c r="C63" s="264" t="s">
        <v>219</v>
      </c>
      <c r="D63" s="223" t="s">
        <v>130</v>
      </c>
      <c r="E63" s="229">
        <v>3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24">
        <v>1.7700000000000001E-3</v>
      </c>
      <c r="O63" s="224">
        <f>ROUND(E63*N63,5)</f>
        <v>5.3099999999999996E-3</v>
      </c>
      <c r="P63" s="224">
        <v>0</v>
      </c>
      <c r="Q63" s="224">
        <f>ROUND(E63*P63,5)</f>
        <v>0</v>
      </c>
      <c r="R63" s="224"/>
      <c r="S63" s="224"/>
      <c r="T63" s="225">
        <v>0.35589999999999999</v>
      </c>
      <c r="U63" s="224">
        <f>ROUND(E63*T63,2)</f>
        <v>1.07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118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>
        <v>50</v>
      </c>
      <c r="B64" s="221" t="s">
        <v>220</v>
      </c>
      <c r="C64" s="264" t="s">
        <v>221</v>
      </c>
      <c r="D64" s="223" t="s">
        <v>130</v>
      </c>
      <c r="E64" s="229">
        <v>27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24">
        <v>2.0999999999999999E-3</v>
      </c>
      <c r="O64" s="224">
        <f>ROUND(E64*N64,5)</f>
        <v>5.67E-2</v>
      </c>
      <c r="P64" s="224">
        <v>0</v>
      </c>
      <c r="Q64" s="224">
        <f>ROUND(E64*P64,5)</f>
        <v>0</v>
      </c>
      <c r="R64" s="224"/>
      <c r="S64" s="224"/>
      <c r="T64" s="225">
        <v>0.8</v>
      </c>
      <c r="U64" s="224">
        <f>ROUND(E64*T64,2)</f>
        <v>21.6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118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>
        <v>51</v>
      </c>
      <c r="B65" s="221" t="s">
        <v>222</v>
      </c>
      <c r="C65" s="264" t="s">
        <v>223</v>
      </c>
      <c r="D65" s="223" t="s">
        <v>130</v>
      </c>
      <c r="E65" s="229">
        <v>32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21</v>
      </c>
      <c r="M65" s="232">
        <f>G65*(1+L65/100)</f>
        <v>0</v>
      </c>
      <c r="N65" s="224">
        <v>2.5200000000000001E-3</v>
      </c>
      <c r="O65" s="224">
        <f>ROUND(E65*N65,5)</f>
        <v>8.0640000000000003E-2</v>
      </c>
      <c r="P65" s="224">
        <v>0</v>
      </c>
      <c r="Q65" s="224">
        <f>ROUND(E65*P65,5)</f>
        <v>0</v>
      </c>
      <c r="R65" s="224"/>
      <c r="S65" s="224"/>
      <c r="T65" s="225">
        <v>0.8</v>
      </c>
      <c r="U65" s="224">
        <f>ROUND(E65*T65,2)</f>
        <v>25.6</v>
      </c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118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>
        <v>52</v>
      </c>
      <c r="B66" s="221" t="s">
        <v>224</v>
      </c>
      <c r="C66" s="264" t="s">
        <v>225</v>
      </c>
      <c r="D66" s="223" t="s">
        <v>130</v>
      </c>
      <c r="E66" s="229">
        <v>12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24">
        <v>3.5699999999999998E-3</v>
      </c>
      <c r="O66" s="224">
        <f>ROUND(E66*N66,5)</f>
        <v>4.2840000000000003E-2</v>
      </c>
      <c r="P66" s="224">
        <v>0</v>
      </c>
      <c r="Q66" s="224">
        <f>ROUND(E66*P66,5)</f>
        <v>0</v>
      </c>
      <c r="R66" s="224"/>
      <c r="S66" s="224"/>
      <c r="T66" s="225">
        <v>0.55000000000000004</v>
      </c>
      <c r="U66" s="224">
        <f>ROUND(E66*T66,2)</f>
        <v>6.6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118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>
        <v>53</v>
      </c>
      <c r="B67" s="221" t="s">
        <v>226</v>
      </c>
      <c r="C67" s="264" t="s">
        <v>227</v>
      </c>
      <c r="D67" s="223" t="s">
        <v>130</v>
      </c>
      <c r="E67" s="229">
        <v>118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21</v>
      </c>
      <c r="M67" s="232">
        <f>G67*(1+L67/100)</f>
        <v>0</v>
      </c>
      <c r="N67" s="224">
        <v>0</v>
      </c>
      <c r="O67" s="224">
        <f>ROUND(E67*N67,5)</f>
        <v>0</v>
      </c>
      <c r="P67" s="224">
        <v>0</v>
      </c>
      <c r="Q67" s="224">
        <f>ROUND(E67*P67,5)</f>
        <v>0</v>
      </c>
      <c r="R67" s="224"/>
      <c r="S67" s="224"/>
      <c r="T67" s="225">
        <v>4.8000000000000001E-2</v>
      </c>
      <c r="U67" s="224">
        <f>ROUND(E67*T67,2)</f>
        <v>5.66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118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>
        <v>54</v>
      </c>
      <c r="B68" s="221" t="s">
        <v>228</v>
      </c>
      <c r="C68" s="264" t="s">
        <v>229</v>
      </c>
      <c r="D68" s="223" t="s">
        <v>130</v>
      </c>
      <c r="E68" s="229">
        <v>12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24">
        <v>0</v>
      </c>
      <c r="O68" s="224">
        <f>ROUND(E68*N68,5)</f>
        <v>0</v>
      </c>
      <c r="P68" s="224">
        <v>0</v>
      </c>
      <c r="Q68" s="224">
        <f>ROUND(E68*P68,5)</f>
        <v>0</v>
      </c>
      <c r="R68" s="224"/>
      <c r="S68" s="224"/>
      <c r="T68" s="225">
        <v>5.8999999999999997E-2</v>
      </c>
      <c r="U68" s="224">
        <f>ROUND(E68*T68,2)</f>
        <v>0.71</v>
      </c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118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>
        <v>55</v>
      </c>
      <c r="B69" s="221" t="s">
        <v>230</v>
      </c>
      <c r="C69" s="264" t="s">
        <v>231</v>
      </c>
      <c r="D69" s="223" t="s">
        <v>160</v>
      </c>
      <c r="E69" s="229">
        <v>0.33788000000000001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24">
        <v>0</v>
      </c>
      <c r="O69" s="224">
        <f>ROUND(E69*N69,5)</f>
        <v>0</v>
      </c>
      <c r="P69" s="224">
        <v>0</v>
      </c>
      <c r="Q69" s="224">
        <f>ROUND(E69*P69,5)</f>
        <v>0</v>
      </c>
      <c r="R69" s="224"/>
      <c r="S69" s="224"/>
      <c r="T69" s="225">
        <v>1.47</v>
      </c>
      <c r="U69" s="224">
        <f>ROUND(E69*T69,2)</f>
        <v>0.5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118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x14ac:dyDescent="0.2">
      <c r="A70" s="216" t="s">
        <v>113</v>
      </c>
      <c r="B70" s="222" t="s">
        <v>78</v>
      </c>
      <c r="C70" s="265" t="s">
        <v>79</v>
      </c>
      <c r="D70" s="226"/>
      <c r="E70" s="230"/>
      <c r="F70" s="233"/>
      <c r="G70" s="233">
        <f>SUMIF(AE71:AE92,"&lt;&gt;NOR",G71:G92)</f>
        <v>0</v>
      </c>
      <c r="H70" s="233"/>
      <c r="I70" s="233">
        <f>SUM(I71:I92)</f>
        <v>0</v>
      </c>
      <c r="J70" s="233"/>
      <c r="K70" s="233">
        <f>SUM(K71:K92)</f>
        <v>0</v>
      </c>
      <c r="L70" s="233"/>
      <c r="M70" s="233">
        <f>SUM(M71:M92)</f>
        <v>0</v>
      </c>
      <c r="N70" s="227"/>
      <c r="O70" s="227">
        <f>SUM(O71:O92)</f>
        <v>0.90657999999999994</v>
      </c>
      <c r="P70" s="227"/>
      <c r="Q70" s="227">
        <f>SUM(Q71:Q92)</f>
        <v>3.2620000000000003E-2</v>
      </c>
      <c r="R70" s="227"/>
      <c r="S70" s="227"/>
      <c r="T70" s="228"/>
      <c r="U70" s="227">
        <f>SUM(U71:U92)</f>
        <v>185.82999999999998</v>
      </c>
      <c r="AE70" t="s">
        <v>114</v>
      </c>
    </row>
    <row r="71" spans="1:60" outlineLevel="1" x14ac:dyDescent="0.2">
      <c r="A71" s="215">
        <v>56</v>
      </c>
      <c r="B71" s="221" t="s">
        <v>232</v>
      </c>
      <c r="C71" s="264" t="s">
        <v>233</v>
      </c>
      <c r="D71" s="223" t="s">
        <v>130</v>
      </c>
      <c r="E71" s="229">
        <v>95</v>
      </c>
      <c r="F71" s="231"/>
      <c r="G71" s="232">
        <f>ROUND(E71*F71,2)</f>
        <v>0</v>
      </c>
      <c r="H71" s="231"/>
      <c r="I71" s="232">
        <f>ROUND(E71*H71,2)</f>
        <v>0</v>
      </c>
      <c r="J71" s="231"/>
      <c r="K71" s="232">
        <f>ROUND(E71*J71,2)</f>
        <v>0</v>
      </c>
      <c r="L71" s="232">
        <v>21</v>
      </c>
      <c r="M71" s="232">
        <f>G71*(1+L71/100)</f>
        <v>0</v>
      </c>
      <c r="N71" s="224">
        <v>0</v>
      </c>
      <c r="O71" s="224">
        <f>ROUND(E71*N71,5)</f>
        <v>0</v>
      </c>
      <c r="P71" s="224">
        <v>2.7999999999999998E-4</v>
      </c>
      <c r="Q71" s="224">
        <f>ROUND(E71*P71,5)</f>
        <v>2.6599999999999999E-2</v>
      </c>
      <c r="R71" s="224"/>
      <c r="S71" s="224"/>
      <c r="T71" s="225">
        <v>5.1999999999999998E-2</v>
      </c>
      <c r="U71" s="224">
        <f>ROUND(E71*T71,2)</f>
        <v>4.9400000000000004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118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>
        <v>57</v>
      </c>
      <c r="B72" s="221" t="s">
        <v>234</v>
      </c>
      <c r="C72" s="264" t="s">
        <v>235</v>
      </c>
      <c r="D72" s="223" t="s">
        <v>127</v>
      </c>
      <c r="E72" s="229">
        <v>1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24">
        <v>0</v>
      </c>
      <c r="O72" s="224">
        <f>ROUND(E72*N72,5)</f>
        <v>0</v>
      </c>
      <c r="P72" s="224">
        <v>5.4900000000000001E-3</v>
      </c>
      <c r="Q72" s="224">
        <f>ROUND(E72*P72,5)</f>
        <v>5.4900000000000001E-3</v>
      </c>
      <c r="R72" s="224"/>
      <c r="S72" s="224"/>
      <c r="T72" s="225">
        <v>6.2E-2</v>
      </c>
      <c r="U72" s="224">
        <f>ROUND(E72*T72,2)</f>
        <v>0.06</v>
      </c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118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>
        <v>58</v>
      </c>
      <c r="B73" s="221" t="s">
        <v>236</v>
      </c>
      <c r="C73" s="264" t="s">
        <v>237</v>
      </c>
      <c r="D73" s="223" t="s">
        <v>127</v>
      </c>
      <c r="E73" s="229">
        <v>1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21</v>
      </c>
      <c r="M73" s="232">
        <f>G73*(1+L73/100)</f>
        <v>0</v>
      </c>
      <c r="N73" s="224">
        <v>0</v>
      </c>
      <c r="O73" s="224">
        <f>ROUND(E73*N73,5)</f>
        <v>0</v>
      </c>
      <c r="P73" s="224">
        <v>5.2999999999999998E-4</v>
      </c>
      <c r="Q73" s="224">
        <f>ROUND(E73*P73,5)</f>
        <v>5.2999999999999998E-4</v>
      </c>
      <c r="R73" s="224"/>
      <c r="S73" s="224"/>
      <c r="T73" s="225">
        <v>6.2E-2</v>
      </c>
      <c r="U73" s="224">
        <f>ROUND(E73*T73,2)</f>
        <v>0.06</v>
      </c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118</v>
      </c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>
        <v>59</v>
      </c>
      <c r="B74" s="221" t="s">
        <v>238</v>
      </c>
      <c r="C74" s="264" t="s">
        <v>239</v>
      </c>
      <c r="D74" s="223" t="s">
        <v>160</v>
      </c>
      <c r="E74" s="229">
        <v>3.2620000000000003E-2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21</v>
      </c>
      <c r="M74" s="232">
        <f>G74*(1+L74/100)</f>
        <v>0</v>
      </c>
      <c r="N74" s="224">
        <v>0</v>
      </c>
      <c r="O74" s="224">
        <f>ROUND(E74*N74,5)</f>
        <v>0</v>
      </c>
      <c r="P74" s="224">
        <v>0</v>
      </c>
      <c r="Q74" s="224">
        <f>ROUND(E74*P74,5)</f>
        <v>0</v>
      </c>
      <c r="R74" s="224"/>
      <c r="S74" s="224"/>
      <c r="T74" s="225">
        <v>3.379</v>
      </c>
      <c r="U74" s="224">
        <f>ROUND(E74*T74,2)</f>
        <v>0.11</v>
      </c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118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>
        <v>60</v>
      </c>
      <c r="B75" s="221" t="s">
        <v>240</v>
      </c>
      <c r="C75" s="264" t="s">
        <v>241</v>
      </c>
      <c r="D75" s="223" t="s">
        <v>127</v>
      </c>
      <c r="E75" s="229">
        <v>4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24">
        <v>0</v>
      </c>
      <c r="O75" s="224">
        <f>ROUND(E75*N75,5)</f>
        <v>0</v>
      </c>
      <c r="P75" s="224">
        <v>0</v>
      </c>
      <c r="Q75" s="224">
        <f>ROUND(E75*P75,5)</f>
        <v>0</v>
      </c>
      <c r="R75" s="224"/>
      <c r="S75" s="224"/>
      <c r="T75" s="225">
        <v>8.3000000000000004E-2</v>
      </c>
      <c r="U75" s="224">
        <f>ROUND(E75*T75,2)</f>
        <v>0.33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118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>
        <v>61</v>
      </c>
      <c r="B76" s="221" t="s">
        <v>242</v>
      </c>
      <c r="C76" s="264" t="s">
        <v>243</v>
      </c>
      <c r="D76" s="223" t="s">
        <v>127</v>
      </c>
      <c r="E76" s="229">
        <v>5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21</v>
      </c>
      <c r="M76" s="232">
        <f>G76*(1+L76/100)</f>
        <v>0</v>
      </c>
      <c r="N76" s="224">
        <v>2.7999999999999998E-4</v>
      </c>
      <c r="O76" s="224">
        <f>ROUND(E76*N76,5)</f>
        <v>1.4E-3</v>
      </c>
      <c r="P76" s="224">
        <v>0</v>
      </c>
      <c r="Q76" s="224">
        <f>ROUND(E76*P76,5)</f>
        <v>0</v>
      </c>
      <c r="R76" s="224"/>
      <c r="S76" s="224"/>
      <c r="T76" s="225">
        <v>0.20699999999999999</v>
      </c>
      <c r="U76" s="224">
        <f>ROUND(E76*T76,2)</f>
        <v>1.04</v>
      </c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118</v>
      </c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>
        <v>62</v>
      </c>
      <c r="B77" s="221" t="s">
        <v>244</v>
      </c>
      <c r="C77" s="264" t="s">
        <v>245</v>
      </c>
      <c r="D77" s="223" t="s">
        <v>127</v>
      </c>
      <c r="E77" s="229">
        <v>1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21</v>
      </c>
      <c r="M77" s="232">
        <f>G77*(1+L77/100)</f>
        <v>0</v>
      </c>
      <c r="N77" s="224">
        <v>0</v>
      </c>
      <c r="O77" s="224">
        <f>ROUND(E77*N77,5)</f>
        <v>0</v>
      </c>
      <c r="P77" s="224">
        <v>0</v>
      </c>
      <c r="Q77" s="224">
        <f>ROUND(E77*P77,5)</f>
        <v>0</v>
      </c>
      <c r="R77" s="224"/>
      <c r="S77" s="224"/>
      <c r="T77" s="225">
        <v>0.20699999999999999</v>
      </c>
      <c r="U77" s="224">
        <f>ROUND(E77*T77,2)</f>
        <v>0.21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118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>
        <v>63</v>
      </c>
      <c r="B78" s="221" t="s">
        <v>246</v>
      </c>
      <c r="C78" s="264" t="s">
        <v>247</v>
      </c>
      <c r="D78" s="223" t="s">
        <v>127</v>
      </c>
      <c r="E78" s="229">
        <v>1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21</v>
      </c>
      <c r="M78" s="232">
        <f>G78*(1+L78/100)</f>
        <v>0</v>
      </c>
      <c r="N78" s="224">
        <v>2.5000000000000001E-4</v>
      </c>
      <c r="O78" s="224">
        <f>ROUND(E78*N78,5)</f>
        <v>2.5000000000000001E-4</v>
      </c>
      <c r="P78" s="224">
        <v>0</v>
      </c>
      <c r="Q78" s="224">
        <f>ROUND(E78*P78,5)</f>
        <v>0</v>
      </c>
      <c r="R78" s="224"/>
      <c r="S78" s="224"/>
      <c r="T78" s="225">
        <v>0.20699999999999999</v>
      </c>
      <c r="U78" s="224">
        <f>ROUND(E78*T78,2)</f>
        <v>0.21</v>
      </c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118</v>
      </c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15">
        <v>64</v>
      </c>
      <c r="B79" s="221" t="s">
        <v>248</v>
      </c>
      <c r="C79" s="264" t="s">
        <v>249</v>
      </c>
      <c r="D79" s="223" t="s">
        <v>250</v>
      </c>
      <c r="E79" s="229">
        <v>4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24">
        <v>1.48E-3</v>
      </c>
      <c r="O79" s="224">
        <f>ROUND(E79*N79,5)</f>
        <v>5.9199999999999999E-3</v>
      </c>
      <c r="P79" s="224">
        <v>0</v>
      </c>
      <c r="Q79" s="224">
        <f>ROUND(E79*P79,5)</f>
        <v>0</v>
      </c>
      <c r="R79" s="224"/>
      <c r="S79" s="224"/>
      <c r="T79" s="225">
        <v>0.54</v>
      </c>
      <c r="U79" s="224">
        <f>ROUND(E79*T79,2)</f>
        <v>2.16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118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>
        <v>65</v>
      </c>
      <c r="B80" s="221" t="s">
        <v>251</v>
      </c>
      <c r="C80" s="264" t="s">
        <v>252</v>
      </c>
      <c r="D80" s="223" t="s">
        <v>127</v>
      </c>
      <c r="E80" s="229">
        <v>32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21</v>
      </c>
      <c r="M80" s="232">
        <f>G80*(1+L80/100)</f>
        <v>0</v>
      </c>
      <c r="N80" s="224">
        <v>6.3000000000000003E-4</v>
      </c>
      <c r="O80" s="224">
        <f>ROUND(E80*N80,5)</f>
        <v>2.0160000000000001E-2</v>
      </c>
      <c r="P80" s="224">
        <v>0</v>
      </c>
      <c r="Q80" s="224">
        <f>ROUND(E80*P80,5)</f>
        <v>0</v>
      </c>
      <c r="R80" s="224"/>
      <c r="S80" s="224"/>
      <c r="T80" s="225">
        <v>0.27200000000000002</v>
      </c>
      <c r="U80" s="224">
        <f>ROUND(E80*T80,2)</f>
        <v>8.6999999999999993</v>
      </c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118</v>
      </c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15">
        <v>66</v>
      </c>
      <c r="B81" s="221" t="s">
        <v>253</v>
      </c>
      <c r="C81" s="264" t="s">
        <v>254</v>
      </c>
      <c r="D81" s="223" t="s">
        <v>127</v>
      </c>
      <c r="E81" s="229">
        <v>1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24">
        <v>2.0600000000000002E-3</v>
      </c>
      <c r="O81" s="224">
        <f>ROUND(E81*N81,5)</f>
        <v>2.0600000000000002E-3</v>
      </c>
      <c r="P81" s="224">
        <v>0</v>
      </c>
      <c r="Q81" s="224">
        <f>ROUND(E81*P81,5)</f>
        <v>0</v>
      </c>
      <c r="R81" s="224"/>
      <c r="S81" s="224"/>
      <c r="T81" s="225">
        <v>0.372</v>
      </c>
      <c r="U81" s="224">
        <f>ROUND(E81*T81,2)</f>
        <v>0.37</v>
      </c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118</v>
      </c>
      <c r="AF81" s="214"/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15">
        <v>67</v>
      </c>
      <c r="B82" s="221" t="s">
        <v>255</v>
      </c>
      <c r="C82" s="264" t="s">
        <v>256</v>
      </c>
      <c r="D82" s="223" t="s">
        <v>127</v>
      </c>
      <c r="E82" s="229">
        <v>1</v>
      </c>
      <c r="F82" s="231"/>
      <c r="G82" s="232">
        <f>ROUND(E82*F82,2)</f>
        <v>0</v>
      </c>
      <c r="H82" s="231"/>
      <c r="I82" s="232">
        <f>ROUND(E82*H82,2)</f>
        <v>0</v>
      </c>
      <c r="J82" s="231"/>
      <c r="K82" s="232">
        <f>ROUND(E82*J82,2)</f>
        <v>0</v>
      </c>
      <c r="L82" s="232">
        <v>21</v>
      </c>
      <c r="M82" s="232">
        <f>G82*(1+L82/100)</f>
        <v>0</v>
      </c>
      <c r="N82" s="224">
        <v>2.4399999999999999E-3</v>
      </c>
      <c r="O82" s="224">
        <f>ROUND(E82*N82,5)</f>
        <v>2.4399999999999999E-3</v>
      </c>
      <c r="P82" s="224">
        <v>0</v>
      </c>
      <c r="Q82" s="224">
        <f>ROUND(E82*P82,5)</f>
        <v>0</v>
      </c>
      <c r="R82" s="224"/>
      <c r="S82" s="224"/>
      <c r="T82" s="225">
        <v>0.39300000000000002</v>
      </c>
      <c r="U82" s="224">
        <f>ROUND(E82*T82,2)</f>
        <v>0.39</v>
      </c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118</v>
      </c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15">
        <v>68</v>
      </c>
      <c r="B83" s="221" t="s">
        <v>257</v>
      </c>
      <c r="C83" s="264" t="s">
        <v>258</v>
      </c>
      <c r="D83" s="223" t="s">
        <v>127</v>
      </c>
      <c r="E83" s="229">
        <v>37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24">
        <v>0</v>
      </c>
      <c r="O83" s="224">
        <f>ROUND(E83*N83,5)</f>
        <v>0</v>
      </c>
      <c r="P83" s="224">
        <v>0</v>
      </c>
      <c r="Q83" s="224">
        <f>ROUND(E83*P83,5)</f>
        <v>0</v>
      </c>
      <c r="R83" s="224"/>
      <c r="S83" s="224"/>
      <c r="T83" s="225">
        <v>0.42499999999999999</v>
      </c>
      <c r="U83" s="224">
        <f>ROUND(E83*T83,2)</f>
        <v>15.73</v>
      </c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118</v>
      </c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ht="22.5" outlineLevel="1" x14ac:dyDescent="0.2">
      <c r="A84" s="215">
        <v>69</v>
      </c>
      <c r="B84" s="221" t="s">
        <v>259</v>
      </c>
      <c r="C84" s="264" t="s">
        <v>260</v>
      </c>
      <c r="D84" s="223" t="s">
        <v>130</v>
      </c>
      <c r="E84" s="229">
        <v>84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21</v>
      </c>
      <c r="M84" s="232">
        <f>G84*(1+L84/100)</f>
        <v>0</v>
      </c>
      <c r="N84" s="224">
        <v>4.0099999999999997E-3</v>
      </c>
      <c r="O84" s="224">
        <f>ROUND(E84*N84,5)</f>
        <v>0.33683999999999997</v>
      </c>
      <c r="P84" s="224">
        <v>0</v>
      </c>
      <c r="Q84" s="224">
        <f>ROUND(E84*P84,5)</f>
        <v>0</v>
      </c>
      <c r="R84" s="224"/>
      <c r="S84" s="224"/>
      <c r="T84" s="225">
        <v>0.54290000000000005</v>
      </c>
      <c r="U84" s="224">
        <f>ROUND(E84*T84,2)</f>
        <v>45.6</v>
      </c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118</v>
      </c>
      <c r="AF84" s="214"/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ht="22.5" outlineLevel="1" x14ac:dyDescent="0.2">
      <c r="A85" s="215">
        <v>70</v>
      </c>
      <c r="B85" s="221" t="s">
        <v>261</v>
      </c>
      <c r="C85" s="264" t="s">
        <v>262</v>
      </c>
      <c r="D85" s="223" t="s">
        <v>130</v>
      </c>
      <c r="E85" s="229">
        <v>87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21</v>
      </c>
      <c r="M85" s="232">
        <f>G85*(1+L85/100)</f>
        <v>0</v>
      </c>
      <c r="N85" s="224">
        <v>5.2199999999999998E-3</v>
      </c>
      <c r="O85" s="224">
        <f>ROUND(E85*N85,5)</f>
        <v>0.45413999999999999</v>
      </c>
      <c r="P85" s="224">
        <v>0</v>
      </c>
      <c r="Q85" s="224">
        <f>ROUND(E85*P85,5)</f>
        <v>0</v>
      </c>
      <c r="R85" s="224"/>
      <c r="S85" s="224"/>
      <c r="T85" s="225">
        <v>0.63429999999999997</v>
      </c>
      <c r="U85" s="224">
        <f>ROUND(E85*T85,2)</f>
        <v>55.18</v>
      </c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118</v>
      </c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22.5" outlineLevel="1" x14ac:dyDescent="0.2">
      <c r="A86" s="215">
        <v>71</v>
      </c>
      <c r="B86" s="221" t="s">
        <v>263</v>
      </c>
      <c r="C86" s="264" t="s">
        <v>264</v>
      </c>
      <c r="D86" s="223" t="s">
        <v>130</v>
      </c>
      <c r="E86" s="229">
        <v>13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24">
        <v>5.4099999999999999E-3</v>
      </c>
      <c r="O86" s="224">
        <f>ROUND(E86*N86,5)</f>
        <v>7.0330000000000004E-2</v>
      </c>
      <c r="P86" s="224">
        <v>0</v>
      </c>
      <c r="Q86" s="224">
        <f>ROUND(E86*P86,5)</f>
        <v>0</v>
      </c>
      <c r="R86" s="224"/>
      <c r="S86" s="224"/>
      <c r="T86" s="225">
        <v>0.68279999999999996</v>
      </c>
      <c r="U86" s="224">
        <f>ROUND(E86*T86,2)</f>
        <v>8.8800000000000008</v>
      </c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118</v>
      </c>
      <c r="AF86" s="214"/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1" x14ac:dyDescent="0.2">
      <c r="A87" s="215">
        <v>72</v>
      </c>
      <c r="B87" s="221" t="s">
        <v>265</v>
      </c>
      <c r="C87" s="264" t="s">
        <v>266</v>
      </c>
      <c r="D87" s="223" t="s">
        <v>130</v>
      </c>
      <c r="E87" s="229">
        <v>84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24">
        <v>5.0000000000000002E-5</v>
      </c>
      <c r="O87" s="224">
        <f>ROUND(E87*N87,5)</f>
        <v>4.1999999999999997E-3</v>
      </c>
      <c r="P87" s="224">
        <v>0</v>
      </c>
      <c r="Q87" s="224">
        <f>ROUND(E87*P87,5)</f>
        <v>0</v>
      </c>
      <c r="R87" s="224"/>
      <c r="S87" s="224"/>
      <c r="T87" s="225">
        <v>0.129</v>
      </c>
      <c r="U87" s="224">
        <f>ROUND(E87*T87,2)</f>
        <v>10.84</v>
      </c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118</v>
      </c>
      <c r="AF87" s="214"/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ht="22.5" outlineLevel="1" x14ac:dyDescent="0.2">
      <c r="A88" s="215">
        <v>73</v>
      </c>
      <c r="B88" s="221" t="s">
        <v>267</v>
      </c>
      <c r="C88" s="264" t="s">
        <v>268</v>
      </c>
      <c r="D88" s="223" t="s">
        <v>130</v>
      </c>
      <c r="E88" s="229">
        <v>87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21</v>
      </c>
      <c r="M88" s="232">
        <f>G88*(1+L88/100)</f>
        <v>0</v>
      </c>
      <c r="N88" s="224">
        <v>6.9999999999999994E-5</v>
      </c>
      <c r="O88" s="224">
        <f>ROUND(E88*N88,5)</f>
        <v>6.0899999999999999E-3</v>
      </c>
      <c r="P88" s="224">
        <v>0</v>
      </c>
      <c r="Q88" s="224">
        <f>ROUND(E88*P88,5)</f>
        <v>0</v>
      </c>
      <c r="R88" s="224"/>
      <c r="S88" s="224"/>
      <c r="T88" s="225">
        <v>0.129</v>
      </c>
      <c r="U88" s="224">
        <f>ROUND(E88*T88,2)</f>
        <v>11.22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118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>
        <v>74</v>
      </c>
      <c r="B89" s="221" t="s">
        <v>269</v>
      </c>
      <c r="C89" s="264" t="s">
        <v>270</v>
      </c>
      <c r="D89" s="223" t="s">
        <v>130</v>
      </c>
      <c r="E89" s="229">
        <v>184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21</v>
      </c>
      <c r="M89" s="232">
        <f>G89*(1+L89/100)</f>
        <v>0</v>
      </c>
      <c r="N89" s="224">
        <v>0</v>
      </c>
      <c r="O89" s="224">
        <f>ROUND(E89*N89,5)</f>
        <v>0</v>
      </c>
      <c r="P89" s="224">
        <v>0</v>
      </c>
      <c r="Q89" s="224">
        <f>ROUND(E89*P89,5)</f>
        <v>0</v>
      </c>
      <c r="R89" s="224"/>
      <c r="S89" s="224"/>
      <c r="T89" s="225">
        <v>2.9000000000000001E-2</v>
      </c>
      <c r="U89" s="224">
        <f>ROUND(E89*T89,2)</f>
        <v>5.34</v>
      </c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118</v>
      </c>
      <c r="AF89" s="214"/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ht="22.5" outlineLevel="1" x14ac:dyDescent="0.2">
      <c r="A90" s="215">
        <v>75</v>
      </c>
      <c r="B90" s="221" t="s">
        <v>271</v>
      </c>
      <c r="C90" s="264" t="s">
        <v>272</v>
      </c>
      <c r="D90" s="223" t="s">
        <v>130</v>
      </c>
      <c r="E90" s="229">
        <v>13</v>
      </c>
      <c r="F90" s="231"/>
      <c r="G90" s="232">
        <f>ROUND(E90*F90,2)</f>
        <v>0</v>
      </c>
      <c r="H90" s="231"/>
      <c r="I90" s="232">
        <f>ROUND(E90*H90,2)</f>
        <v>0</v>
      </c>
      <c r="J90" s="231"/>
      <c r="K90" s="232">
        <f>ROUND(E90*J90,2)</f>
        <v>0</v>
      </c>
      <c r="L90" s="232">
        <v>21</v>
      </c>
      <c r="M90" s="232">
        <f>G90*(1+L90/100)</f>
        <v>0</v>
      </c>
      <c r="N90" s="224">
        <v>6.9999999999999994E-5</v>
      </c>
      <c r="O90" s="224">
        <f>ROUND(E90*N90,5)</f>
        <v>9.1E-4</v>
      </c>
      <c r="P90" s="224">
        <v>0</v>
      </c>
      <c r="Q90" s="224">
        <f>ROUND(E90*P90,5)</f>
        <v>0</v>
      </c>
      <c r="R90" s="224"/>
      <c r="S90" s="224"/>
      <c r="T90" s="225">
        <v>0.14199999999999999</v>
      </c>
      <c r="U90" s="224">
        <f>ROUND(E90*T90,2)</f>
        <v>1.85</v>
      </c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118</v>
      </c>
      <c r="AF90" s="214"/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>
        <v>76</v>
      </c>
      <c r="B91" s="221" t="s">
        <v>273</v>
      </c>
      <c r="C91" s="264" t="s">
        <v>274</v>
      </c>
      <c r="D91" s="223" t="s">
        <v>130</v>
      </c>
      <c r="E91" s="229">
        <v>184</v>
      </c>
      <c r="F91" s="231"/>
      <c r="G91" s="232">
        <f>ROUND(E91*F91,2)</f>
        <v>0</v>
      </c>
      <c r="H91" s="231"/>
      <c r="I91" s="232">
        <f>ROUND(E91*H91,2)</f>
        <v>0</v>
      </c>
      <c r="J91" s="231"/>
      <c r="K91" s="232">
        <f>ROUND(E91*J91,2)</f>
        <v>0</v>
      </c>
      <c r="L91" s="232">
        <v>21</v>
      </c>
      <c r="M91" s="232">
        <f>G91*(1+L91/100)</f>
        <v>0</v>
      </c>
      <c r="N91" s="224">
        <v>1.0000000000000001E-5</v>
      </c>
      <c r="O91" s="224">
        <f>ROUND(E91*N91,5)</f>
        <v>1.8400000000000001E-3</v>
      </c>
      <c r="P91" s="224">
        <v>0</v>
      </c>
      <c r="Q91" s="224">
        <f>ROUND(E91*P91,5)</f>
        <v>0</v>
      </c>
      <c r="R91" s="224"/>
      <c r="S91" s="224"/>
      <c r="T91" s="225">
        <v>6.2E-2</v>
      </c>
      <c r="U91" s="224">
        <f>ROUND(E91*T91,2)</f>
        <v>11.41</v>
      </c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118</v>
      </c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>
        <v>77</v>
      </c>
      <c r="B92" s="221" t="s">
        <v>275</v>
      </c>
      <c r="C92" s="264" t="s">
        <v>276</v>
      </c>
      <c r="D92" s="223" t="s">
        <v>160</v>
      </c>
      <c r="E92" s="229">
        <v>0.90658000000000005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24">
        <v>0</v>
      </c>
      <c r="O92" s="224">
        <f>ROUND(E92*N92,5)</f>
        <v>0</v>
      </c>
      <c r="P92" s="224">
        <v>0</v>
      </c>
      <c r="Q92" s="224">
        <f>ROUND(E92*P92,5)</f>
        <v>0</v>
      </c>
      <c r="R92" s="224"/>
      <c r="S92" s="224"/>
      <c r="T92" s="225">
        <v>1.327</v>
      </c>
      <c r="U92" s="224">
        <f>ROUND(E92*T92,2)</f>
        <v>1.2</v>
      </c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118</v>
      </c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x14ac:dyDescent="0.2">
      <c r="A93" s="216" t="s">
        <v>113</v>
      </c>
      <c r="B93" s="222" t="s">
        <v>80</v>
      </c>
      <c r="C93" s="265" t="s">
        <v>81</v>
      </c>
      <c r="D93" s="226"/>
      <c r="E93" s="230"/>
      <c r="F93" s="233"/>
      <c r="G93" s="233">
        <f>SUMIF(AE94:AE142,"&lt;&gt;NOR",G94:G142)</f>
        <v>0</v>
      </c>
      <c r="H93" s="233"/>
      <c r="I93" s="233">
        <f>SUM(I94:I142)</f>
        <v>0</v>
      </c>
      <c r="J93" s="233"/>
      <c r="K93" s="233">
        <f>SUM(K94:K142)</f>
        <v>0</v>
      </c>
      <c r="L93" s="233"/>
      <c r="M93" s="233">
        <f>SUM(M94:M142)</f>
        <v>0</v>
      </c>
      <c r="N93" s="227"/>
      <c r="O93" s="227">
        <f>SUM(O94:O142)</f>
        <v>0.65852999999999984</v>
      </c>
      <c r="P93" s="227"/>
      <c r="Q93" s="227">
        <f>SUM(Q94:Q142)</f>
        <v>0.55546999999999991</v>
      </c>
      <c r="R93" s="227"/>
      <c r="S93" s="227"/>
      <c r="T93" s="228"/>
      <c r="U93" s="227">
        <f>SUM(U94:U142)</f>
        <v>69.539999999999978</v>
      </c>
      <c r="AE93" t="s">
        <v>114</v>
      </c>
    </row>
    <row r="94" spans="1:60" outlineLevel="1" x14ac:dyDescent="0.2">
      <c r="A94" s="215">
        <v>78</v>
      </c>
      <c r="B94" s="221" t="s">
        <v>277</v>
      </c>
      <c r="C94" s="264" t="s">
        <v>278</v>
      </c>
      <c r="D94" s="223" t="s">
        <v>279</v>
      </c>
      <c r="E94" s="229">
        <v>1</v>
      </c>
      <c r="F94" s="231"/>
      <c r="G94" s="232">
        <f>ROUND(E94*F94,2)</f>
        <v>0</v>
      </c>
      <c r="H94" s="231"/>
      <c r="I94" s="232">
        <f>ROUND(E94*H94,2)</f>
        <v>0</v>
      </c>
      <c r="J94" s="231"/>
      <c r="K94" s="232">
        <f>ROUND(E94*J94,2)</f>
        <v>0</v>
      </c>
      <c r="L94" s="232">
        <v>21</v>
      </c>
      <c r="M94" s="232">
        <f>G94*(1+L94/100)</f>
        <v>0</v>
      </c>
      <c r="N94" s="224">
        <v>0</v>
      </c>
      <c r="O94" s="224">
        <f>ROUND(E94*N94,5)</f>
        <v>0</v>
      </c>
      <c r="P94" s="224">
        <v>0.155</v>
      </c>
      <c r="Q94" s="224">
        <f>ROUND(E94*P94,5)</f>
        <v>0.155</v>
      </c>
      <c r="R94" s="224"/>
      <c r="S94" s="224"/>
      <c r="T94" s="225">
        <v>0.83699999999999997</v>
      </c>
      <c r="U94" s="224">
        <f>ROUND(E94*T94,2)</f>
        <v>0.84</v>
      </c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118</v>
      </c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>
        <v>79</v>
      </c>
      <c r="B95" s="221" t="s">
        <v>280</v>
      </c>
      <c r="C95" s="264" t="s">
        <v>281</v>
      </c>
      <c r="D95" s="223" t="s">
        <v>279</v>
      </c>
      <c r="E95" s="229">
        <v>5</v>
      </c>
      <c r="F95" s="231"/>
      <c r="G95" s="232">
        <f>ROUND(E95*F95,2)</f>
        <v>0</v>
      </c>
      <c r="H95" s="231"/>
      <c r="I95" s="232">
        <f>ROUND(E95*H95,2)</f>
        <v>0</v>
      </c>
      <c r="J95" s="231"/>
      <c r="K95" s="232">
        <f>ROUND(E95*J95,2)</f>
        <v>0</v>
      </c>
      <c r="L95" s="232">
        <v>21</v>
      </c>
      <c r="M95" s="232">
        <f>G95*(1+L95/100)</f>
        <v>0</v>
      </c>
      <c r="N95" s="224">
        <v>0</v>
      </c>
      <c r="O95" s="224">
        <f>ROUND(E95*N95,5)</f>
        <v>0</v>
      </c>
      <c r="P95" s="224">
        <v>3.4200000000000001E-2</v>
      </c>
      <c r="Q95" s="224">
        <f>ROUND(E95*P95,5)</f>
        <v>0.17100000000000001</v>
      </c>
      <c r="R95" s="224"/>
      <c r="S95" s="224"/>
      <c r="T95" s="225">
        <v>0.46500000000000002</v>
      </c>
      <c r="U95" s="224">
        <f>ROUND(E95*T95,2)</f>
        <v>2.33</v>
      </c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118</v>
      </c>
      <c r="AF95" s="214"/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15">
        <v>80</v>
      </c>
      <c r="B96" s="221" t="s">
        <v>282</v>
      </c>
      <c r="C96" s="264" t="s">
        <v>283</v>
      </c>
      <c r="D96" s="223" t="s">
        <v>279</v>
      </c>
      <c r="E96" s="229">
        <v>7</v>
      </c>
      <c r="F96" s="231"/>
      <c r="G96" s="232">
        <f>ROUND(E96*F96,2)</f>
        <v>0</v>
      </c>
      <c r="H96" s="231"/>
      <c r="I96" s="232">
        <f>ROUND(E96*H96,2)</f>
        <v>0</v>
      </c>
      <c r="J96" s="231"/>
      <c r="K96" s="232">
        <f>ROUND(E96*J96,2)</f>
        <v>0</v>
      </c>
      <c r="L96" s="232">
        <v>21</v>
      </c>
      <c r="M96" s="232">
        <f>G96*(1+L96/100)</f>
        <v>0</v>
      </c>
      <c r="N96" s="224">
        <v>0</v>
      </c>
      <c r="O96" s="224">
        <f>ROUND(E96*N96,5)</f>
        <v>0</v>
      </c>
      <c r="P96" s="224">
        <v>1.9460000000000002E-2</v>
      </c>
      <c r="Q96" s="224">
        <f>ROUND(E96*P96,5)</f>
        <v>0.13622000000000001</v>
      </c>
      <c r="R96" s="224"/>
      <c r="S96" s="224"/>
      <c r="T96" s="225">
        <v>0.38200000000000001</v>
      </c>
      <c r="U96" s="224">
        <f>ROUND(E96*T96,2)</f>
        <v>2.67</v>
      </c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118</v>
      </c>
      <c r="AF96" s="214"/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>
        <v>81</v>
      </c>
      <c r="B97" s="221" t="s">
        <v>284</v>
      </c>
      <c r="C97" s="264" t="s">
        <v>285</v>
      </c>
      <c r="D97" s="223" t="s">
        <v>279</v>
      </c>
      <c r="E97" s="229">
        <v>1</v>
      </c>
      <c r="F97" s="231"/>
      <c r="G97" s="232">
        <f>ROUND(E97*F97,2)</f>
        <v>0</v>
      </c>
      <c r="H97" s="231"/>
      <c r="I97" s="232">
        <f>ROUND(E97*H97,2)</f>
        <v>0</v>
      </c>
      <c r="J97" s="231"/>
      <c r="K97" s="232">
        <f>ROUND(E97*J97,2)</f>
        <v>0</v>
      </c>
      <c r="L97" s="232">
        <v>21</v>
      </c>
      <c r="M97" s="232">
        <f>G97*(1+L97/100)</f>
        <v>0</v>
      </c>
      <c r="N97" s="224">
        <v>0</v>
      </c>
      <c r="O97" s="224">
        <f>ROUND(E97*N97,5)</f>
        <v>0</v>
      </c>
      <c r="P97" s="224">
        <v>3.4700000000000002E-2</v>
      </c>
      <c r="Q97" s="224">
        <f>ROUND(E97*P97,5)</f>
        <v>3.4700000000000002E-2</v>
      </c>
      <c r="R97" s="224"/>
      <c r="S97" s="224"/>
      <c r="T97" s="225">
        <v>0.56899999999999995</v>
      </c>
      <c r="U97" s="224">
        <f>ROUND(E97*T97,2)</f>
        <v>0.56999999999999995</v>
      </c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118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>
        <v>82</v>
      </c>
      <c r="B98" s="221" t="s">
        <v>286</v>
      </c>
      <c r="C98" s="264" t="s">
        <v>287</v>
      </c>
      <c r="D98" s="223" t="s">
        <v>279</v>
      </c>
      <c r="E98" s="229">
        <v>1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21</v>
      </c>
      <c r="M98" s="232">
        <f>G98*(1+L98/100)</f>
        <v>0</v>
      </c>
      <c r="N98" s="224">
        <v>0</v>
      </c>
      <c r="O98" s="224">
        <f>ROUND(E98*N98,5)</f>
        <v>0</v>
      </c>
      <c r="P98" s="224">
        <v>2.4500000000000001E-2</v>
      </c>
      <c r="Q98" s="224">
        <f>ROUND(E98*P98,5)</f>
        <v>2.4500000000000001E-2</v>
      </c>
      <c r="R98" s="224"/>
      <c r="S98" s="224"/>
      <c r="T98" s="225">
        <v>0.38300000000000001</v>
      </c>
      <c r="U98" s="224">
        <f>ROUND(E98*T98,2)</f>
        <v>0.38</v>
      </c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118</v>
      </c>
      <c r="AF98" s="214"/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15">
        <v>83</v>
      </c>
      <c r="B99" s="221" t="s">
        <v>288</v>
      </c>
      <c r="C99" s="264" t="s">
        <v>289</v>
      </c>
      <c r="D99" s="223" t="s">
        <v>279</v>
      </c>
      <c r="E99" s="229">
        <v>1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24">
        <v>0</v>
      </c>
      <c r="O99" s="224">
        <f>ROUND(E99*N99,5)</f>
        <v>0</v>
      </c>
      <c r="P99" s="224">
        <v>9.1999999999999998E-3</v>
      </c>
      <c r="Q99" s="224">
        <f>ROUND(E99*P99,5)</f>
        <v>9.1999999999999998E-3</v>
      </c>
      <c r="R99" s="224"/>
      <c r="S99" s="224"/>
      <c r="T99" s="225">
        <v>0.46500000000000002</v>
      </c>
      <c r="U99" s="224">
        <f>ROUND(E99*T99,2)</f>
        <v>0.47</v>
      </c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118</v>
      </c>
      <c r="AF99" s="214"/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15">
        <v>84</v>
      </c>
      <c r="B100" s="221" t="s">
        <v>290</v>
      </c>
      <c r="C100" s="264" t="s">
        <v>291</v>
      </c>
      <c r="D100" s="223" t="s">
        <v>279</v>
      </c>
      <c r="E100" s="229">
        <v>10</v>
      </c>
      <c r="F100" s="231"/>
      <c r="G100" s="232">
        <f>ROUND(E100*F100,2)</f>
        <v>0</v>
      </c>
      <c r="H100" s="231"/>
      <c r="I100" s="232">
        <f>ROUND(E100*H100,2)</f>
        <v>0</v>
      </c>
      <c r="J100" s="231"/>
      <c r="K100" s="232">
        <f>ROUND(E100*J100,2)</f>
        <v>0</v>
      </c>
      <c r="L100" s="232">
        <v>21</v>
      </c>
      <c r="M100" s="232">
        <f>G100*(1+L100/100)</f>
        <v>0</v>
      </c>
      <c r="N100" s="224">
        <v>0</v>
      </c>
      <c r="O100" s="224">
        <f>ROUND(E100*N100,5)</f>
        <v>0</v>
      </c>
      <c r="P100" s="224">
        <v>1.56E-3</v>
      </c>
      <c r="Q100" s="224">
        <f>ROUND(E100*P100,5)</f>
        <v>1.5599999999999999E-2</v>
      </c>
      <c r="R100" s="224"/>
      <c r="S100" s="224"/>
      <c r="T100" s="225">
        <v>0.217</v>
      </c>
      <c r="U100" s="224">
        <f>ROUND(E100*T100,2)</f>
        <v>2.17</v>
      </c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118</v>
      </c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15">
        <v>85</v>
      </c>
      <c r="B101" s="221" t="s">
        <v>292</v>
      </c>
      <c r="C101" s="264" t="s">
        <v>293</v>
      </c>
      <c r="D101" s="223" t="s">
        <v>127</v>
      </c>
      <c r="E101" s="229">
        <v>5</v>
      </c>
      <c r="F101" s="231"/>
      <c r="G101" s="232">
        <f>ROUND(E101*F101,2)</f>
        <v>0</v>
      </c>
      <c r="H101" s="231"/>
      <c r="I101" s="232">
        <f>ROUND(E101*H101,2)</f>
        <v>0</v>
      </c>
      <c r="J101" s="231"/>
      <c r="K101" s="232">
        <f>ROUND(E101*J101,2)</f>
        <v>0</v>
      </c>
      <c r="L101" s="232">
        <v>21</v>
      </c>
      <c r="M101" s="232">
        <f>G101*(1+L101/100)</f>
        <v>0</v>
      </c>
      <c r="N101" s="224">
        <v>0</v>
      </c>
      <c r="O101" s="224">
        <f>ROUND(E101*N101,5)</f>
        <v>0</v>
      </c>
      <c r="P101" s="224">
        <v>4.8999999999999998E-4</v>
      </c>
      <c r="Q101" s="224">
        <f>ROUND(E101*P101,5)</f>
        <v>2.4499999999999999E-3</v>
      </c>
      <c r="R101" s="224"/>
      <c r="S101" s="224"/>
      <c r="T101" s="225">
        <v>0.114</v>
      </c>
      <c r="U101" s="224">
        <f>ROUND(E101*T101,2)</f>
        <v>0.56999999999999995</v>
      </c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118</v>
      </c>
      <c r="AF101" s="214"/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>
        <v>86</v>
      </c>
      <c r="B102" s="221" t="s">
        <v>294</v>
      </c>
      <c r="C102" s="264" t="s">
        <v>295</v>
      </c>
      <c r="D102" s="223" t="s">
        <v>127</v>
      </c>
      <c r="E102" s="229">
        <v>8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21</v>
      </c>
      <c r="M102" s="232">
        <f>G102*(1+L102/100)</f>
        <v>0</v>
      </c>
      <c r="N102" s="224">
        <v>0</v>
      </c>
      <c r="O102" s="224">
        <f>ROUND(E102*N102,5)</f>
        <v>0</v>
      </c>
      <c r="P102" s="224">
        <v>8.4999999999999995E-4</v>
      </c>
      <c r="Q102" s="224">
        <f>ROUND(E102*P102,5)</f>
        <v>6.7999999999999996E-3</v>
      </c>
      <c r="R102" s="224"/>
      <c r="S102" s="224"/>
      <c r="T102" s="225">
        <v>3.7999999999999999E-2</v>
      </c>
      <c r="U102" s="224">
        <f>ROUND(E102*T102,2)</f>
        <v>0.3</v>
      </c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118</v>
      </c>
      <c r="AF102" s="214"/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15">
        <v>87</v>
      </c>
      <c r="B103" s="221" t="s">
        <v>296</v>
      </c>
      <c r="C103" s="264" t="s">
        <v>297</v>
      </c>
      <c r="D103" s="223" t="s">
        <v>160</v>
      </c>
      <c r="E103" s="229">
        <v>0.55547000000000002</v>
      </c>
      <c r="F103" s="231"/>
      <c r="G103" s="232">
        <f>ROUND(E103*F103,2)</f>
        <v>0</v>
      </c>
      <c r="H103" s="231"/>
      <c r="I103" s="232">
        <f>ROUND(E103*H103,2)</f>
        <v>0</v>
      </c>
      <c r="J103" s="231"/>
      <c r="K103" s="232">
        <f>ROUND(E103*J103,2)</f>
        <v>0</v>
      </c>
      <c r="L103" s="232">
        <v>21</v>
      </c>
      <c r="M103" s="232">
        <f>G103*(1+L103/100)</f>
        <v>0</v>
      </c>
      <c r="N103" s="224">
        <v>0</v>
      </c>
      <c r="O103" s="224">
        <f>ROUND(E103*N103,5)</f>
        <v>0</v>
      </c>
      <c r="P103" s="224">
        <v>0</v>
      </c>
      <c r="Q103" s="224">
        <f>ROUND(E103*P103,5)</f>
        <v>0</v>
      </c>
      <c r="R103" s="224"/>
      <c r="S103" s="224"/>
      <c r="T103" s="225">
        <v>3.169</v>
      </c>
      <c r="U103" s="224">
        <f>ROUND(E103*T103,2)</f>
        <v>1.76</v>
      </c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118</v>
      </c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ht="22.5" outlineLevel="1" x14ac:dyDescent="0.2">
      <c r="A104" s="215">
        <v>88</v>
      </c>
      <c r="B104" s="221" t="s">
        <v>298</v>
      </c>
      <c r="C104" s="264" t="s">
        <v>299</v>
      </c>
      <c r="D104" s="223" t="s">
        <v>279</v>
      </c>
      <c r="E104" s="229">
        <v>2</v>
      </c>
      <c r="F104" s="231"/>
      <c r="G104" s="232">
        <f>ROUND(E104*F104,2)</f>
        <v>0</v>
      </c>
      <c r="H104" s="231"/>
      <c r="I104" s="232">
        <f>ROUND(E104*H104,2)</f>
        <v>0</v>
      </c>
      <c r="J104" s="231"/>
      <c r="K104" s="232">
        <f>ROUND(E104*J104,2)</f>
        <v>0</v>
      </c>
      <c r="L104" s="232">
        <v>21</v>
      </c>
      <c r="M104" s="232">
        <f>G104*(1+L104/100)</f>
        <v>0</v>
      </c>
      <c r="N104" s="224">
        <v>6.4820000000000003E-2</v>
      </c>
      <c r="O104" s="224">
        <f>ROUND(E104*N104,5)</f>
        <v>0.12964000000000001</v>
      </c>
      <c r="P104" s="224">
        <v>0</v>
      </c>
      <c r="Q104" s="224">
        <f>ROUND(E104*P104,5)</f>
        <v>0</v>
      </c>
      <c r="R104" s="224"/>
      <c r="S104" s="224"/>
      <c r="T104" s="225">
        <v>2.9580000000000002</v>
      </c>
      <c r="U104" s="224">
        <f>ROUND(E104*T104,2)</f>
        <v>5.92</v>
      </c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118</v>
      </c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2.5" outlineLevel="1" x14ac:dyDescent="0.2">
      <c r="A105" s="215">
        <v>89</v>
      </c>
      <c r="B105" s="221" t="s">
        <v>300</v>
      </c>
      <c r="C105" s="264" t="s">
        <v>301</v>
      </c>
      <c r="D105" s="223" t="s">
        <v>127</v>
      </c>
      <c r="E105" s="229">
        <v>2</v>
      </c>
      <c r="F105" s="231"/>
      <c r="G105" s="232">
        <f>ROUND(E105*F105,2)</f>
        <v>0</v>
      </c>
      <c r="H105" s="231"/>
      <c r="I105" s="232">
        <f>ROUND(E105*H105,2)</f>
        <v>0</v>
      </c>
      <c r="J105" s="231"/>
      <c r="K105" s="232">
        <f>ROUND(E105*J105,2)</f>
        <v>0</v>
      </c>
      <c r="L105" s="232">
        <v>21</v>
      </c>
      <c r="M105" s="232">
        <f>G105*(1+L105/100)</f>
        <v>0</v>
      </c>
      <c r="N105" s="224">
        <v>7.2999999999999996E-4</v>
      </c>
      <c r="O105" s="224">
        <f>ROUND(E105*N105,5)</f>
        <v>1.4599999999999999E-3</v>
      </c>
      <c r="P105" s="224">
        <v>0</v>
      </c>
      <c r="Q105" s="224">
        <f>ROUND(E105*P105,5)</f>
        <v>0</v>
      </c>
      <c r="R105" s="224"/>
      <c r="S105" s="224"/>
      <c r="T105" s="225">
        <v>0.32100000000000001</v>
      </c>
      <c r="U105" s="224">
        <f>ROUND(E105*T105,2)</f>
        <v>0.64</v>
      </c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118</v>
      </c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ht="22.5" outlineLevel="1" x14ac:dyDescent="0.2">
      <c r="A106" s="215">
        <v>90</v>
      </c>
      <c r="B106" s="221" t="s">
        <v>302</v>
      </c>
      <c r="C106" s="264" t="s">
        <v>303</v>
      </c>
      <c r="D106" s="223" t="s">
        <v>279</v>
      </c>
      <c r="E106" s="229">
        <v>7</v>
      </c>
      <c r="F106" s="231"/>
      <c r="G106" s="232">
        <f>ROUND(E106*F106,2)</f>
        <v>0</v>
      </c>
      <c r="H106" s="231"/>
      <c r="I106" s="232">
        <f>ROUND(E106*H106,2)</f>
        <v>0</v>
      </c>
      <c r="J106" s="231"/>
      <c r="K106" s="232">
        <f>ROUND(E106*J106,2)</f>
        <v>0</v>
      </c>
      <c r="L106" s="232">
        <v>21</v>
      </c>
      <c r="M106" s="232">
        <f>G106*(1+L106/100)</f>
        <v>0</v>
      </c>
      <c r="N106" s="224">
        <v>1.8890000000000001E-2</v>
      </c>
      <c r="O106" s="224">
        <f>ROUND(E106*N106,5)</f>
        <v>0.13222999999999999</v>
      </c>
      <c r="P106" s="224">
        <v>0</v>
      </c>
      <c r="Q106" s="224">
        <f>ROUND(E106*P106,5)</f>
        <v>0</v>
      </c>
      <c r="R106" s="224"/>
      <c r="S106" s="224"/>
      <c r="T106" s="225">
        <v>0.97299999999999998</v>
      </c>
      <c r="U106" s="224">
        <f>ROUND(E106*T106,2)</f>
        <v>6.81</v>
      </c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118</v>
      </c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22.5" outlineLevel="1" x14ac:dyDescent="0.2">
      <c r="A107" s="215">
        <v>91</v>
      </c>
      <c r="B107" s="221" t="s">
        <v>304</v>
      </c>
      <c r="C107" s="264" t="s">
        <v>305</v>
      </c>
      <c r="D107" s="223" t="s">
        <v>279</v>
      </c>
      <c r="E107" s="229">
        <v>1</v>
      </c>
      <c r="F107" s="231"/>
      <c r="G107" s="232">
        <f>ROUND(E107*F107,2)</f>
        <v>0</v>
      </c>
      <c r="H107" s="231"/>
      <c r="I107" s="232">
        <f>ROUND(E107*H107,2)</f>
        <v>0</v>
      </c>
      <c r="J107" s="231"/>
      <c r="K107" s="232">
        <f>ROUND(E107*J107,2)</f>
        <v>0</v>
      </c>
      <c r="L107" s="232">
        <v>21</v>
      </c>
      <c r="M107" s="232">
        <f>G107*(1+L107/100)</f>
        <v>0</v>
      </c>
      <c r="N107" s="224">
        <v>2.8219999999999999E-2</v>
      </c>
      <c r="O107" s="224">
        <f>ROUND(E107*N107,5)</f>
        <v>2.8219999999999999E-2</v>
      </c>
      <c r="P107" s="224">
        <v>0</v>
      </c>
      <c r="Q107" s="224">
        <f>ROUND(E107*P107,5)</f>
        <v>0</v>
      </c>
      <c r="R107" s="224"/>
      <c r="S107" s="224"/>
      <c r="T107" s="225">
        <v>1.5</v>
      </c>
      <c r="U107" s="224">
        <f>ROUND(E107*T107,2)</f>
        <v>1.5</v>
      </c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118</v>
      </c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ht="22.5" outlineLevel="1" x14ac:dyDescent="0.2">
      <c r="A108" s="215">
        <v>92</v>
      </c>
      <c r="B108" s="221" t="s">
        <v>306</v>
      </c>
      <c r="C108" s="264" t="s">
        <v>307</v>
      </c>
      <c r="D108" s="223" t="s">
        <v>127</v>
      </c>
      <c r="E108" s="229">
        <v>1</v>
      </c>
      <c r="F108" s="231"/>
      <c r="G108" s="232">
        <f>ROUND(E108*F108,2)</f>
        <v>0</v>
      </c>
      <c r="H108" s="231"/>
      <c r="I108" s="232">
        <f>ROUND(E108*H108,2)</f>
        <v>0</v>
      </c>
      <c r="J108" s="231"/>
      <c r="K108" s="232">
        <f>ROUND(E108*J108,2)</f>
        <v>0</v>
      </c>
      <c r="L108" s="232">
        <v>21</v>
      </c>
      <c r="M108" s="232">
        <f>G108*(1+L108/100)</f>
        <v>0</v>
      </c>
      <c r="N108" s="224">
        <v>4.8000000000000001E-4</v>
      </c>
      <c r="O108" s="224">
        <f>ROUND(E108*N108,5)</f>
        <v>4.8000000000000001E-4</v>
      </c>
      <c r="P108" s="224">
        <v>0</v>
      </c>
      <c r="Q108" s="224">
        <f>ROUND(E108*P108,5)</f>
        <v>0</v>
      </c>
      <c r="R108" s="224"/>
      <c r="S108" s="224"/>
      <c r="T108" s="225">
        <v>0</v>
      </c>
      <c r="U108" s="224">
        <f>ROUND(E108*T108,2)</f>
        <v>0</v>
      </c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187</v>
      </c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ht="22.5" outlineLevel="1" x14ac:dyDescent="0.2">
      <c r="A109" s="215">
        <v>93</v>
      </c>
      <c r="B109" s="221" t="s">
        <v>308</v>
      </c>
      <c r="C109" s="264" t="s">
        <v>309</v>
      </c>
      <c r="D109" s="223" t="s">
        <v>279</v>
      </c>
      <c r="E109" s="229">
        <v>1</v>
      </c>
      <c r="F109" s="231"/>
      <c r="G109" s="232">
        <f>ROUND(E109*F109,2)</f>
        <v>0</v>
      </c>
      <c r="H109" s="231"/>
      <c r="I109" s="232">
        <f>ROUND(E109*H109,2)</f>
        <v>0</v>
      </c>
      <c r="J109" s="231"/>
      <c r="K109" s="232">
        <f>ROUND(E109*J109,2)</f>
        <v>0</v>
      </c>
      <c r="L109" s="232">
        <v>21</v>
      </c>
      <c r="M109" s="232">
        <f>G109*(1+L109/100)</f>
        <v>0</v>
      </c>
      <c r="N109" s="224">
        <v>1.201E-2</v>
      </c>
      <c r="O109" s="224">
        <f>ROUND(E109*N109,5)</f>
        <v>1.201E-2</v>
      </c>
      <c r="P109" s="224">
        <v>0</v>
      </c>
      <c r="Q109" s="224">
        <f>ROUND(E109*P109,5)</f>
        <v>0</v>
      </c>
      <c r="R109" s="224"/>
      <c r="S109" s="224"/>
      <c r="T109" s="225">
        <v>1.1890000000000001</v>
      </c>
      <c r="U109" s="224">
        <f>ROUND(E109*T109,2)</f>
        <v>1.19</v>
      </c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118</v>
      </c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22.5" outlineLevel="1" x14ac:dyDescent="0.2">
      <c r="A110" s="215">
        <v>94</v>
      </c>
      <c r="B110" s="221" t="s">
        <v>310</v>
      </c>
      <c r="C110" s="264" t="s">
        <v>311</v>
      </c>
      <c r="D110" s="223" t="s">
        <v>279</v>
      </c>
      <c r="E110" s="229">
        <v>4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21</v>
      </c>
      <c r="M110" s="232">
        <f>G110*(1+L110/100)</f>
        <v>0</v>
      </c>
      <c r="N110" s="224">
        <v>1.3509999999999999E-2</v>
      </c>
      <c r="O110" s="224">
        <f>ROUND(E110*N110,5)</f>
        <v>5.4039999999999998E-2</v>
      </c>
      <c r="P110" s="224">
        <v>0</v>
      </c>
      <c r="Q110" s="224">
        <f>ROUND(E110*P110,5)</f>
        <v>0</v>
      </c>
      <c r="R110" s="224"/>
      <c r="S110" s="224"/>
      <c r="T110" s="225">
        <v>0.84</v>
      </c>
      <c r="U110" s="224">
        <f>ROUND(E110*T110,2)</f>
        <v>3.36</v>
      </c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118</v>
      </c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ht="22.5" outlineLevel="1" x14ac:dyDescent="0.2">
      <c r="A111" s="215">
        <v>95</v>
      </c>
      <c r="B111" s="221" t="s">
        <v>312</v>
      </c>
      <c r="C111" s="264" t="s">
        <v>313</v>
      </c>
      <c r="D111" s="223" t="s">
        <v>279</v>
      </c>
      <c r="E111" s="229">
        <v>7</v>
      </c>
      <c r="F111" s="231"/>
      <c r="G111" s="232">
        <f>ROUND(E111*F111,2)</f>
        <v>0</v>
      </c>
      <c r="H111" s="231"/>
      <c r="I111" s="232">
        <f>ROUND(E111*H111,2)</f>
        <v>0</v>
      </c>
      <c r="J111" s="231"/>
      <c r="K111" s="232">
        <f>ROUND(E111*J111,2)</f>
        <v>0</v>
      </c>
      <c r="L111" s="232">
        <v>21</v>
      </c>
      <c r="M111" s="232">
        <f>G111*(1+L111/100)</f>
        <v>0</v>
      </c>
      <c r="N111" s="224">
        <v>1.401E-2</v>
      </c>
      <c r="O111" s="224">
        <f>ROUND(E111*N111,5)</f>
        <v>9.8070000000000004E-2</v>
      </c>
      <c r="P111" s="224">
        <v>0</v>
      </c>
      <c r="Q111" s="224">
        <f>ROUND(E111*P111,5)</f>
        <v>0</v>
      </c>
      <c r="R111" s="224"/>
      <c r="S111" s="224"/>
      <c r="T111" s="225">
        <v>1.1890000000000001</v>
      </c>
      <c r="U111" s="224">
        <f>ROUND(E111*T111,2)</f>
        <v>8.32</v>
      </c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118</v>
      </c>
      <c r="AF111" s="214"/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ht="22.5" outlineLevel="1" x14ac:dyDescent="0.2">
      <c r="A112" s="215">
        <v>96</v>
      </c>
      <c r="B112" s="221" t="s">
        <v>314</v>
      </c>
      <c r="C112" s="264" t="s">
        <v>315</v>
      </c>
      <c r="D112" s="223" t="s">
        <v>279</v>
      </c>
      <c r="E112" s="229">
        <v>1</v>
      </c>
      <c r="F112" s="231"/>
      <c r="G112" s="232">
        <f>ROUND(E112*F112,2)</f>
        <v>0</v>
      </c>
      <c r="H112" s="231"/>
      <c r="I112" s="232">
        <f>ROUND(E112*H112,2)</f>
        <v>0</v>
      </c>
      <c r="J112" s="231"/>
      <c r="K112" s="232">
        <f>ROUND(E112*J112,2)</f>
        <v>0</v>
      </c>
      <c r="L112" s="232">
        <v>21</v>
      </c>
      <c r="M112" s="232">
        <f>G112*(1+L112/100)</f>
        <v>0</v>
      </c>
      <c r="N112" s="224">
        <v>8.9999999999999993E-3</v>
      </c>
      <c r="O112" s="224">
        <f>ROUND(E112*N112,5)</f>
        <v>8.9999999999999993E-3</v>
      </c>
      <c r="P112" s="224">
        <v>0</v>
      </c>
      <c r="Q112" s="224">
        <f>ROUND(E112*P112,5)</f>
        <v>0</v>
      </c>
      <c r="R112" s="224"/>
      <c r="S112" s="224"/>
      <c r="T112" s="225">
        <v>1.1890000000000001</v>
      </c>
      <c r="U112" s="224">
        <f>ROUND(E112*T112,2)</f>
        <v>1.19</v>
      </c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118</v>
      </c>
      <c r="AF112" s="214"/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15">
        <v>97</v>
      </c>
      <c r="B113" s="221" t="s">
        <v>316</v>
      </c>
      <c r="C113" s="264" t="s">
        <v>317</v>
      </c>
      <c r="D113" s="223" t="s">
        <v>127</v>
      </c>
      <c r="E113" s="229">
        <v>1</v>
      </c>
      <c r="F113" s="231"/>
      <c r="G113" s="232">
        <f>ROUND(E113*F113,2)</f>
        <v>0</v>
      </c>
      <c r="H113" s="231"/>
      <c r="I113" s="232">
        <f>ROUND(E113*H113,2)</f>
        <v>0</v>
      </c>
      <c r="J113" s="231"/>
      <c r="K113" s="232">
        <f>ROUND(E113*J113,2)</f>
        <v>0</v>
      </c>
      <c r="L113" s="232">
        <v>21</v>
      </c>
      <c r="M113" s="232">
        <f>G113*(1+L113/100)</f>
        <v>0</v>
      </c>
      <c r="N113" s="224">
        <v>6.4999999999999997E-3</v>
      </c>
      <c r="O113" s="224">
        <f>ROUND(E113*N113,5)</f>
        <v>6.4999999999999997E-3</v>
      </c>
      <c r="P113" s="224">
        <v>0</v>
      </c>
      <c r="Q113" s="224">
        <f>ROUND(E113*P113,5)</f>
        <v>0</v>
      </c>
      <c r="R113" s="224"/>
      <c r="S113" s="224"/>
      <c r="T113" s="225">
        <v>0</v>
      </c>
      <c r="U113" s="224">
        <f>ROUND(E113*T113,2)</f>
        <v>0</v>
      </c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187</v>
      </c>
      <c r="AF113" s="214"/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15">
        <v>98</v>
      </c>
      <c r="B114" s="221" t="s">
        <v>318</v>
      </c>
      <c r="C114" s="264" t="s">
        <v>319</v>
      </c>
      <c r="D114" s="223" t="s">
        <v>279</v>
      </c>
      <c r="E114" s="229">
        <v>1</v>
      </c>
      <c r="F114" s="231"/>
      <c r="G114" s="232">
        <f>ROUND(E114*F114,2)</f>
        <v>0</v>
      </c>
      <c r="H114" s="231"/>
      <c r="I114" s="232">
        <f>ROUND(E114*H114,2)</f>
        <v>0</v>
      </c>
      <c r="J114" s="231"/>
      <c r="K114" s="232">
        <f>ROUND(E114*J114,2)</f>
        <v>0</v>
      </c>
      <c r="L114" s="232">
        <v>21</v>
      </c>
      <c r="M114" s="232">
        <f>G114*(1+L114/100)</f>
        <v>0</v>
      </c>
      <c r="N114" s="224">
        <v>7.2000000000000005E-4</v>
      </c>
      <c r="O114" s="224">
        <f>ROUND(E114*N114,5)</f>
        <v>7.2000000000000005E-4</v>
      </c>
      <c r="P114" s="224">
        <v>0</v>
      </c>
      <c r="Q114" s="224">
        <f>ROUND(E114*P114,5)</f>
        <v>0</v>
      </c>
      <c r="R114" s="224"/>
      <c r="S114" s="224"/>
      <c r="T114" s="225">
        <v>0.50600000000000001</v>
      </c>
      <c r="U114" s="224">
        <f>ROUND(E114*T114,2)</f>
        <v>0.51</v>
      </c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 t="s">
        <v>118</v>
      </c>
      <c r="AF114" s="214"/>
      <c r="AG114" s="214"/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ht="22.5" outlineLevel="1" x14ac:dyDescent="0.2">
      <c r="A115" s="215">
        <v>99</v>
      </c>
      <c r="B115" s="221" t="s">
        <v>320</v>
      </c>
      <c r="C115" s="264" t="s">
        <v>321</v>
      </c>
      <c r="D115" s="223" t="s">
        <v>279</v>
      </c>
      <c r="E115" s="229">
        <v>4</v>
      </c>
      <c r="F115" s="231"/>
      <c r="G115" s="232">
        <f>ROUND(E115*F115,2)</f>
        <v>0</v>
      </c>
      <c r="H115" s="231"/>
      <c r="I115" s="232">
        <f>ROUND(E115*H115,2)</f>
        <v>0</v>
      </c>
      <c r="J115" s="231"/>
      <c r="K115" s="232">
        <f>ROUND(E115*J115,2)</f>
        <v>0</v>
      </c>
      <c r="L115" s="232">
        <v>21</v>
      </c>
      <c r="M115" s="232">
        <f>G115*(1+L115/100)</f>
        <v>0</v>
      </c>
      <c r="N115" s="224">
        <v>1.6E-2</v>
      </c>
      <c r="O115" s="224">
        <f>ROUND(E115*N115,5)</f>
        <v>6.4000000000000001E-2</v>
      </c>
      <c r="P115" s="224">
        <v>0</v>
      </c>
      <c r="Q115" s="224">
        <f>ROUND(E115*P115,5)</f>
        <v>0</v>
      </c>
      <c r="R115" s="224"/>
      <c r="S115" s="224"/>
      <c r="T115" s="225">
        <v>0.5</v>
      </c>
      <c r="U115" s="224">
        <f>ROUND(E115*T115,2)</f>
        <v>2</v>
      </c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118</v>
      </c>
      <c r="AF115" s="214"/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15">
        <v>100</v>
      </c>
      <c r="B116" s="221" t="s">
        <v>322</v>
      </c>
      <c r="C116" s="264" t="s">
        <v>323</v>
      </c>
      <c r="D116" s="223" t="s">
        <v>279</v>
      </c>
      <c r="E116" s="229">
        <v>1</v>
      </c>
      <c r="F116" s="231"/>
      <c r="G116" s="232">
        <f>ROUND(E116*F116,2)</f>
        <v>0</v>
      </c>
      <c r="H116" s="231"/>
      <c r="I116" s="232">
        <f>ROUND(E116*H116,2)</f>
        <v>0</v>
      </c>
      <c r="J116" s="231"/>
      <c r="K116" s="232">
        <f>ROUND(E116*J116,2)</f>
        <v>0</v>
      </c>
      <c r="L116" s="232">
        <v>21</v>
      </c>
      <c r="M116" s="232">
        <f>G116*(1+L116/100)</f>
        <v>0</v>
      </c>
      <c r="N116" s="224">
        <v>1.1000000000000001E-3</v>
      </c>
      <c r="O116" s="224">
        <f>ROUND(E116*N116,5)</f>
        <v>1.1000000000000001E-3</v>
      </c>
      <c r="P116" s="224">
        <v>0</v>
      </c>
      <c r="Q116" s="224">
        <f>ROUND(E116*P116,5)</f>
        <v>0</v>
      </c>
      <c r="R116" s="224"/>
      <c r="S116" s="224"/>
      <c r="T116" s="225">
        <v>1</v>
      </c>
      <c r="U116" s="224">
        <f>ROUND(E116*T116,2)</f>
        <v>1</v>
      </c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118</v>
      </c>
      <c r="AF116" s="214"/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15">
        <v>101</v>
      </c>
      <c r="B117" s="221" t="s">
        <v>324</v>
      </c>
      <c r="C117" s="264" t="s">
        <v>325</v>
      </c>
      <c r="D117" s="223" t="s">
        <v>279</v>
      </c>
      <c r="E117" s="229">
        <v>2</v>
      </c>
      <c r="F117" s="231"/>
      <c r="G117" s="232">
        <f>ROUND(E117*F117,2)</f>
        <v>0</v>
      </c>
      <c r="H117" s="231"/>
      <c r="I117" s="232">
        <f>ROUND(E117*H117,2)</f>
        <v>0</v>
      </c>
      <c r="J117" s="231"/>
      <c r="K117" s="232">
        <f>ROUND(E117*J117,2)</f>
        <v>0</v>
      </c>
      <c r="L117" s="232">
        <v>21</v>
      </c>
      <c r="M117" s="232">
        <f>G117*(1+L117/100)</f>
        <v>0</v>
      </c>
      <c r="N117" s="224">
        <v>2.385E-2</v>
      </c>
      <c r="O117" s="224">
        <f>ROUND(E117*N117,5)</f>
        <v>4.7699999999999999E-2</v>
      </c>
      <c r="P117" s="224">
        <v>0</v>
      </c>
      <c r="Q117" s="224">
        <f>ROUND(E117*P117,5)</f>
        <v>0</v>
      </c>
      <c r="R117" s="224"/>
      <c r="S117" s="224"/>
      <c r="T117" s="225">
        <v>0.755</v>
      </c>
      <c r="U117" s="224">
        <f>ROUND(E117*T117,2)</f>
        <v>1.51</v>
      </c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118</v>
      </c>
      <c r="AF117" s="214"/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ht="22.5" outlineLevel="1" x14ac:dyDescent="0.2">
      <c r="A118" s="215">
        <v>102</v>
      </c>
      <c r="B118" s="221" t="s">
        <v>326</v>
      </c>
      <c r="C118" s="264" t="s">
        <v>327</v>
      </c>
      <c r="D118" s="223" t="s">
        <v>279</v>
      </c>
      <c r="E118" s="229">
        <v>2</v>
      </c>
      <c r="F118" s="231"/>
      <c r="G118" s="232">
        <f>ROUND(E118*F118,2)</f>
        <v>0</v>
      </c>
      <c r="H118" s="231"/>
      <c r="I118" s="232">
        <f>ROUND(E118*H118,2)</f>
        <v>0</v>
      </c>
      <c r="J118" s="231"/>
      <c r="K118" s="232">
        <f>ROUND(E118*J118,2)</f>
        <v>0</v>
      </c>
      <c r="L118" s="232">
        <v>21</v>
      </c>
      <c r="M118" s="232">
        <f>G118*(1+L118/100)</f>
        <v>0</v>
      </c>
      <c r="N118" s="224">
        <v>1.444E-2</v>
      </c>
      <c r="O118" s="224">
        <f>ROUND(E118*N118,5)</f>
        <v>2.8879999999999999E-2</v>
      </c>
      <c r="P118" s="224">
        <v>0</v>
      </c>
      <c r="Q118" s="224">
        <f>ROUND(E118*P118,5)</f>
        <v>0</v>
      </c>
      <c r="R118" s="224"/>
      <c r="S118" s="224"/>
      <c r="T118" s="225">
        <v>1.25</v>
      </c>
      <c r="U118" s="224">
        <f>ROUND(E118*T118,2)</f>
        <v>2.5</v>
      </c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118</v>
      </c>
      <c r="AF118" s="214"/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ht="22.5" outlineLevel="1" x14ac:dyDescent="0.2">
      <c r="A119" s="215">
        <v>103</v>
      </c>
      <c r="B119" s="221" t="s">
        <v>328</v>
      </c>
      <c r="C119" s="264" t="s">
        <v>329</v>
      </c>
      <c r="D119" s="223" t="s">
        <v>127</v>
      </c>
      <c r="E119" s="229">
        <v>2</v>
      </c>
      <c r="F119" s="231"/>
      <c r="G119" s="232">
        <f>ROUND(E119*F119,2)</f>
        <v>0</v>
      </c>
      <c r="H119" s="231"/>
      <c r="I119" s="232">
        <f>ROUND(E119*H119,2)</f>
        <v>0</v>
      </c>
      <c r="J119" s="231"/>
      <c r="K119" s="232">
        <f>ROUND(E119*J119,2)</f>
        <v>0</v>
      </c>
      <c r="L119" s="232">
        <v>21</v>
      </c>
      <c r="M119" s="232">
        <f>G119*(1+L119/100)</f>
        <v>0</v>
      </c>
      <c r="N119" s="224">
        <v>2.99E-3</v>
      </c>
      <c r="O119" s="224">
        <f>ROUND(E119*N119,5)</f>
        <v>5.9800000000000001E-3</v>
      </c>
      <c r="P119" s="224">
        <v>0</v>
      </c>
      <c r="Q119" s="224">
        <f>ROUND(E119*P119,5)</f>
        <v>0</v>
      </c>
      <c r="R119" s="224"/>
      <c r="S119" s="224"/>
      <c r="T119" s="225">
        <v>0</v>
      </c>
      <c r="U119" s="224">
        <f>ROUND(E119*T119,2)</f>
        <v>0</v>
      </c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 t="s">
        <v>187</v>
      </c>
      <c r="AF119" s="214"/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15">
        <v>104</v>
      </c>
      <c r="B120" s="221" t="s">
        <v>330</v>
      </c>
      <c r="C120" s="264" t="s">
        <v>331</v>
      </c>
      <c r="D120" s="223" t="s">
        <v>127</v>
      </c>
      <c r="E120" s="229">
        <v>2</v>
      </c>
      <c r="F120" s="231"/>
      <c r="G120" s="232">
        <f>ROUND(E120*F120,2)</f>
        <v>0</v>
      </c>
      <c r="H120" s="231"/>
      <c r="I120" s="232">
        <f>ROUND(E120*H120,2)</f>
        <v>0</v>
      </c>
      <c r="J120" s="231"/>
      <c r="K120" s="232">
        <f>ROUND(E120*J120,2)</f>
        <v>0</v>
      </c>
      <c r="L120" s="232">
        <v>21</v>
      </c>
      <c r="M120" s="232">
        <f>G120*(1+L120/100)</f>
        <v>0</v>
      </c>
      <c r="N120" s="224">
        <v>1.1E-4</v>
      </c>
      <c r="O120" s="224">
        <f>ROUND(E120*N120,5)</f>
        <v>2.2000000000000001E-4</v>
      </c>
      <c r="P120" s="224">
        <v>0</v>
      </c>
      <c r="Q120" s="224">
        <f>ROUND(E120*P120,5)</f>
        <v>0</v>
      </c>
      <c r="R120" s="224"/>
      <c r="S120" s="224"/>
      <c r="T120" s="225">
        <v>0.745</v>
      </c>
      <c r="U120" s="224">
        <f>ROUND(E120*T120,2)</f>
        <v>1.49</v>
      </c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118</v>
      </c>
      <c r="AF120" s="214"/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15">
        <v>105</v>
      </c>
      <c r="B121" s="221" t="s">
        <v>332</v>
      </c>
      <c r="C121" s="264" t="s">
        <v>333</v>
      </c>
      <c r="D121" s="223" t="s">
        <v>127</v>
      </c>
      <c r="E121" s="229">
        <v>13</v>
      </c>
      <c r="F121" s="231"/>
      <c r="G121" s="232">
        <f>ROUND(E121*F121,2)</f>
        <v>0</v>
      </c>
      <c r="H121" s="231"/>
      <c r="I121" s="232">
        <f>ROUND(E121*H121,2)</f>
        <v>0</v>
      </c>
      <c r="J121" s="231"/>
      <c r="K121" s="232">
        <f>ROUND(E121*J121,2)</f>
        <v>0</v>
      </c>
      <c r="L121" s="232">
        <v>21</v>
      </c>
      <c r="M121" s="232">
        <f>G121*(1+L121/100)</f>
        <v>0</v>
      </c>
      <c r="N121" s="224">
        <v>5.0000000000000001E-4</v>
      </c>
      <c r="O121" s="224">
        <f>ROUND(E121*N121,5)</f>
        <v>6.4999999999999997E-3</v>
      </c>
      <c r="P121" s="224">
        <v>0</v>
      </c>
      <c r="Q121" s="224">
        <f>ROUND(E121*P121,5)</f>
        <v>0</v>
      </c>
      <c r="R121" s="224"/>
      <c r="S121" s="224"/>
      <c r="T121" s="225">
        <v>0</v>
      </c>
      <c r="U121" s="224">
        <f>ROUND(E121*T121,2)</f>
        <v>0</v>
      </c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187</v>
      </c>
      <c r="AF121" s="214"/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15">
        <v>106</v>
      </c>
      <c r="B122" s="221" t="s">
        <v>334</v>
      </c>
      <c r="C122" s="264" t="s">
        <v>335</v>
      </c>
      <c r="D122" s="223" t="s">
        <v>127</v>
      </c>
      <c r="E122" s="229">
        <v>5</v>
      </c>
      <c r="F122" s="231"/>
      <c r="G122" s="232">
        <f>ROUND(E122*F122,2)</f>
        <v>0</v>
      </c>
      <c r="H122" s="231"/>
      <c r="I122" s="232">
        <f>ROUND(E122*H122,2)</f>
        <v>0</v>
      </c>
      <c r="J122" s="231"/>
      <c r="K122" s="232">
        <f>ROUND(E122*J122,2)</f>
        <v>0</v>
      </c>
      <c r="L122" s="232">
        <v>21</v>
      </c>
      <c r="M122" s="232">
        <f>G122*(1+L122/100)</f>
        <v>0</v>
      </c>
      <c r="N122" s="224">
        <v>6.9999999999999999E-4</v>
      </c>
      <c r="O122" s="224">
        <f>ROUND(E122*N122,5)</f>
        <v>3.5000000000000001E-3</v>
      </c>
      <c r="P122" s="224">
        <v>0</v>
      </c>
      <c r="Q122" s="224">
        <f>ROUND(E122*P122,5)</f>
        <v>0</v>
      </c>
      <c r="R122" s="224"/>
      <c r="S122" s="224"/>
      <c r="T122" s="225">
        <v>0.37</v>
      </c>
      <c r="U122" s="224">
        <f>ROUND(E122*T122,2)</f>
        <v>1.85</v>
      </c>
      <c r="V122" s="214"/>
      <c r="W122" s="214"/>
      <c r="X122" s="214"/>
      <c r="Y122" s="214"/>
      <c r="Z122" s="214"/>
      <c r="AA122" s="214"/>
      <c r="AB122" s="214"/>
      <c r="AC122" s="214"/>
      <c r="AD122" s="214"/>
      <c r="AE122" s="214" t="s">
        <v>118</v>
      </c>
      <c r="AF122" s="214"/>
      <c r="AG122" s="214"/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15">
        <v>107</v>
      </c>
      <c r="B123" s="221" t="s">
        <v>336</v>
      </c>
      <c r="C123" s="264" t="s">
        <v>337</v>
      </c>
      <c r="D123" s="223" t="s">
        <v>127</v>
      </c>
      <c r="E123" s="229">
        <v>1</v>
      </c>
      <c r="F123" s="231"/>
      <c r="G123" s="232">
        <f>ROUND(E123*F123,2)</f>
        <v>0</v>
      </c>
      <c r="H123" s="231"/>
      <c r="I123" s="232">
        <f>ROUND(E123*H123,2)</f>
        <v>0</v>
      </c>
      <c r="J123" s="231"/>
      <c r="K123" s="232">
        <f>ROUND(E123*J123,2)</f>
        <v>0</v>
      </c>
      <c r="L123" s="232">
        <v>21</v>
      </c>
      <c r="M123" s="232">
        <f>G123*(1+L123/100)</f>
        <v>0</v>
      </c>
      <c r="N123" s="224">
        <v>0</v>
      </c>
      <c r="O123" s="224">
        <f>ROUND(E123*N123,5)</f>
        <v>0</v>
      </c>
      <c r="P123" s="224">
        <v>0</v>
      </c>
      <c r="Q123" s="224">
        <f>ROUND(E123*P123,5)</f>
        <v>0</v>
      </c>
      <c r="R123" s="224"/>
      <c r="S123" s="224"/>
      <c r="T123" s="225">
        <v>0.37</v>
      </c>
      <c r="U123" s="224">
        <f>ROUND(E123*T123,2)</f>
        <v>0.37</v>
      </c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118</v>
      </c>
      <c r="AF123" s="214"/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15">
        <v>108</v>
      </c>
      <c r="B124" s="221" t="s">
        <v>338</v>
      </c>
      <c r="C124" s="264" t="s">
        <v>339</v>
      </c>
      <c r="D124" s="223" t="s">
        <v>127</v>
      </c>
      <c r="E124" s="229">
        <v>1</v>
      </c>
      <c r="F124" s="231"/>
      <c r="G124" s="232">
        <f>ROUND(E124*F124,2)</f>
        <v>0</v>
      </c>
      <c r="H124" s="231"/>
      <c r="I124" s="232">
        <f>ROUND(E124*H124,2)</f>
        <v>0</v>
      </c>
      <c r="J124" s="231"/>
      <c r="K124" s="232">
        <f>ROUND(E124*J124,2)</f>
        <v>0</v>
      </c>
      <c r="L124" s="232">
        <v>21</v>
      </c>
      <c r="M124" s="232">
        <f>G124*(1+L124/100)</f>
        <v>0</v>
      </c>
      <c r="N124" s="224">
        <v>5.0000000000000001E-4</v>
      </c>
      <c r="O124" s="224">
        <f>ROUND(E124*N124,5)</f>
        <v>5.0000000000000001E-4</v>
      </c>
      <c r="P124" s="224">
        <v>0</v>
      </c>
      <c r="Q124" s="224">
        <f>ROUND(E124*P124,5)</f>
        <v>0</v>
      </c>
      <c r="R124" s="224"/>
      <c r="S124" s="224"/>
      <c r="T124" s="225">
        <v>0.37</v>
      </c>
      <c r="U124" s="224">
        <f>ROUND(E124*T124,2)</f>
        <v>0.37</v>
      </c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118</v>
      </c>
      <c r="AF124" s="214"/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15">
        <v>109</v>
      </c>
      <c r="B125" s="221" t="s">
        <v>334</v>
      </c>
      <c r="C125" s="264" t="s">
        <v>340</v>
      </c>
      <c r="D125" s="223" t="s">
        <v>127</v>
      </c>
      <c r="E125" s="229">
        <v>1</v>
      </c>
      <c r="F125" s="231"/>
      <c r="G125" s="232">
        <f>ROUND(E125*F125,2)</f>
        <v>0</v>
      </c>
      <c r="H125" s="231"/>
      <c r="I125" s="232">
        <f>ROUND(E125*H125,2)</f>
        <v>0</v>
      </c>
      <c r="J125" s="231"/>
      <c r="K125" s="232">
        <f>ROUND(E125*J125,2)</f>
        <v>0</v>
      </c>
      <c r="L125" s="232">
        <v>21</v>
      </c>
      <c r="M125" s="232">
        <f>G125*(1+L125/100)</f>
        <v>0</v>
      </c>
      <c r="N125" s="224">
        <v>5.0000000000000001E-4</v>
      </c>
      <c r="O125" s="224">
        <f>ROUND(E125*N125,5)</f>
        <v>5.0000000000000001E-4</v>
      </c>
      <c r="P125" s="224">
        <v>0</v>
      </c>
      <c r="Q125" s="224">
        <f>ROUND(E125*P125,5)</f>
        <v>0</v>
      </c>
      <c r="R125" s="224"/>
      <c r="S125" s="224"/>
      <c r="T125" s="225">
        <v>0.37</v>
      </c>
      <c r="U125" s="224">
        <f>ROUND(E125*T125,2)</f>
        <v>0.37</v>
      </c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 t="s">
        <v>118</v>
      </c>
      <c r="AF125" s="214"/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ht="22.5" outlineLevel="1" x14ac:dyDescent="0.2">
      <c r="A126" s="215">
        <v>110</v>
      </c>
      <c r="B126" s="221" t="s">
        <v>341</v>
      </c>
      <c r="C126" s="264" t="s">
        <v>342</v>
      </c>
      <c r="D126" s="223" t="s">
        <v>127</v>
      </c>
      <c r="E126" s="229">
        <v>6</v>
      </c>
      <c r="F126" s="231"/>
      <c r="G126" s="232">
        <f>ROUND(E126*F126,2)</f>
        <v>0</v>
      </c>
      <c r="H126" s="231"/>
      <c r="I126" s="232">
        <f>ROUND(E126*H126,2)</f>
        <v>0</v>
      </c>
      <c r="J126" s="231"/>
      <c r="K126" s="232">
        <f>ROUND(E126*J126,2)</f>
        <v>0</v>
      </c>
      <c r="L126" s="232">
        <v>21</v>
      </c>
      <c r="M126" s="232">
        <f>G126*(1+L126/100)</f>
        <v>0</v>
      </c>
      <c r="N126" s="224">
        <v>8.4999999999999995E-4</v>
      </c>
      <c r="O126" s="224">
        <f>ROUND(E126*N126,5)</f>
        <v>5.1000000000000004E-3</v>
      </c>
      <c r="P126" s="224">
        <v>0</v>
      </c>
      <c r="Q126" s="224">
        <f>ROUND(E126*P126,5)</f>
        <v>0</v>
      </c>
      <c r="R126" s="224"/>
      <c r="S126" s="224"/>
      <c r="T126" s="225">
        <v>0.44500000000000001</v>
      </c>
      <c r="U126" s="224">
        <f>ROUND(E126*T126,2)</f>
        <v>2.67</v>
      </c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118</v>
      </c>
      <c r="AF126" s="214"/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ht="22.5" outlineLevel="1" x14ac:dyDescent="0.2">
      <c r="A127" s="215">
        <v>111</v>
      </c>
      <c r="B127" s="221" t="s">
        <v>341</v>
      </c>
      <c r="C127" s="264" t="s">
        <v>343</v>
      </c>
      <c r="D127" s="223" t="s">
        <v>127</v>
      </c>
      <c r="E127" s="229">
        <v>7</v>
      </c>
      <c r="F127" s="231"/>
      <c r="G127" s="232">
        <f>ROUND(E127*F127,2)</f>
        <v>0</v>
      </c>
      <c r="H127" s="231"/>
      <c r="I127" s="232">
        <f>ROUND(E127*H127,2)</f>
        <v>0</v>
      </c>
      <c r="J127" s="231"/>
      <c r="K127" s="232">
        <f>ROUND(E127*J127,2)</f>
        <v>0</v>
      </c>
      <c r="L127" s="232">
        <v>21</v>
      </c>
      <c r="M127" s="232">
        <f>G127*(1+L127/100)</f>
        <v>0</v>
      </c>
      <c r="N127" s="224">
        <v>8.4999999999999995E-4</v>
      </c>
      <c r="O127" s="224">
        <f>ROUND(E127*N127,5)</f>
        <v>5.9500000000000004E-3</v>
      </c>
      <c r="P127" s="224">
        <v>0</v>
      </c>
      <c r="Q127" s="224">
        <f>ROUND(E127*P127,5)</f>
        <v>0</v>
      </c>
      <c r="R127" s="224"/>
      <c r="S127" s="224"/>
      <c r="T127" s="225">
        <v>0.44500000000000001</v>
      </c>
      <c r="U127" s="224">
        <f>ROUND(E127*T127,2)</f>
        <v>3.12</v>
      </c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 t="s">
        <v>118</v>
      </c>
      <c r="AF127" s="214"/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15">
        <v>112</v>
      </c>
      <c r="B128" s="221" t="s">
        <v>344</v>
      </c>
      <c r="C128" s="264" t="s">
        <v>345</v>
      </c>
      <c r="D128" s="223" t="s">
        <v>127</v>
      </c>
      <c r="E128" s="229">
        <v>1</v>
      </c>
      <c r="F128" s="231"/>
      <c r="G128" s="232">
        <f>ROUND(E128*F128,2)</f>
        <v>0</v>
      </c>
      <c r="H128" s="231"/>
      <c r="I128" s="232">
        <f>ROUND(E128*H128,2)</f>
        <v>0</v>
      </c>
      <c r="J128" s="231"/>
      <c r="K128" s="232">
        <f>ROUND(E128*J128,2)</f>
        <v>0</v>
      </c>
      <c r="L128" s="232">
        <v>21</v>
      </c>
      <c r="M128" s="232">
        <f>G128*(1+L128/100)</f>
        <v>0</v>
      </c>
      <c r="N128" s="224">
        <v>1.1000000000000001E-3</v>
      </c>
      <c r="O128" s="224">
        <f>ROUND(E128*N128,5)</f>
        <v>1.1000000000000001E-3</v>
      </c>
      <c r="P128" s="224">
        <v>0</v>
      </c>
      <c r="Q128" s="224">
        <f>ROUND(E128*P128,5)</f>
        <v>0</v>
      </c>
      <c r="R128" s="224"/>
      <c r="S128" s="224"/>
      <c r="T128" s="225">
        <v>0</v>
      </c>
      <c r="U128" s="224">
        <f>ROUND(E128*T128,2)</f>
        <v>0</v>
      </c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187</v>
      </c>
      <c r="AF128" s="214"/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ht="22.5" outlineLevel="1" x14ac:dyDescent="0.2">
      <c r="A129" s="215">
        <v>113</v>
      </c>
      <c r="B129" s="221" t="s">
        <v>346</v>
      </c>
      <c r="C129" s="264" t="s">
        <v>347</v>
      </c>
      <c r="D129" s="223" t="s">
        <v>127</v>
      </c>
      <c r="E129" s="229">
        <v>2</v>
      </c>
      <c r="F129" s="231"/>
      <c r="G129" s="232">
        <f>ROUND(E129*F129,2)</f>
        <v>0</v>
      </c>
      <c r="H129" s="231"/>
      <c r="I129" s="232">
        <f>ROUND(E129*H129,2)</f>
        <v>0</v>
      </c>
      <c r="J129" s="231"/>
      <c r="K129" s="232">
        <f>ROUND(E129*J129,2)</f>
        <v>0</v>
      </c>
      <c r="L129" s="232">
        <v>21</v>
      </c>
      <c r="M129" s="232">
        <f>G129*(1+L129/100)</f>
        <v>0</v>
      </c>
      <c r="N129" s="224">
        <v>8.9999999999999998E-4</v>
      </c>
      <c r="O129" s="224">
        <f>ROUND(E129*N129,5)</f>
        <v>1.8E-3</v>
      </c>
      <c r="P129" s="224">
        <v>0</v>
      </c>
      <c r="Q129" s="224">
        <f>ROUND(E129*P129,5)</f>
        <v>0</v>
      </c>
      <c r="R129" s="224"/>
      <c r="S129" s="224"/>
      <c r="T129" s="225">
        <v>0</v>
      </c>
      <c r="U129" s="224">
        <f>ROUND(E129*T129,2)</f>
        <v>0</v>
      </c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 t="s">
        <v>187</v>
      </c>
      <c r="AF129" s="214"/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15">
        <v>114</v>
      </c>
      <c r="B130" s="221" t="s">
        <v>348</v>
      </c>
      <c r="C130" s="264" t="s">
        <v>349</v>
      </c>
      <c r="D130" s="223" t="s">
        <v>127</v>
      </c>
      <c r="E130" s="229">
        <v>3</v>
      </c>
      <c r="F130" s="231"/>
      <c r="G130" s="232">
        <f>ROUND(E130*F130,2)</f>
        <v>0</v>
      </c>
      <c r="H130" s="231"/>
      <c r="I130" s="232">
        <f>ROUND(E130*H130,2)</f>
        <v>0</v>
      </c>
      <c r="J130" s="231"/>
      <c r="K130" s="232">
        <f>ROUND(E130*J130,2)</f>
        <v>0</v>
      </c>
      <c r="L130" s="232">
        <v>21</v>
      </c>
      <c r="M130" s="232">
        <f>G130*(1+L130/100)</f>
        <v>0</v>
      </c>
      <c r="N130" s="224">
        <v>1.2E-4</v>
      </c>
      <c r="O130" s="224">
        <f>ROUND(E130*N130,5)</f>
        <v>3.6000000000000002E-4</v>
      </c>
      <c r="P130" s="224">
        <v>0</v>
      </c>
      <c r="Q130" s="224">
        <f>ROUND(E130*P130,5)</f>
        <v>0</v>
      </c>
      <c r="R130" s="224"/>
      <c r="S130" s="224"/>
      <c r="T130" s="225">
        <v>0.47599999999999998</v>
      </c>
      <c r="U130" s="224">
        <f>ROUND(E130*T130,2)</f>
        <v>1.43</v>
      </c>
      <c r="V130" s="214"/>
      <c r="W130" s="214"/>
      <c r="X130" s="214"/>
      <c r="Y130" s="214"/>
      <c r="Z130" s="214"/>
      <c r="AA130" s="214"/>
      <c r="AB130" s="214"/>
      <c r="AC130" s="214"/>
      <c r="AD130" s="214"/>
      <c r="AE130" s="214" t="s">
        <v>118</v>
      </c>
      <c r="AF130" s="214"/>
      <c r="AG130" s="214"/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15">
        <v>115</v>
      </c>
      <c r="B131" s="221" t="s">
        <v>350</v>
      </c>
      <c r="C131" s="264" t="s">
        <v>351</v>
      </c>
      <c r="D131" s="223" t="s">
        <v>279</v>
      </c>
      <c r="E131" s="229">
        <v>26</v>
      </c>
      <c r="F131" s="231"/>
      <c r="G131" s="232">
        <f>ROUND(E131*F131,2)</f>
        <v>0</v>
      </c>
      <c r="H131" s="231"/>
      <c r="I131" s="232">
        <f>ROUND(E131*H131,2)</f>
        <v>0</v>
      </c>
      <c r="J131" s="231"/>
      <c r="K131" s="232">
        <f>ROUND(E131*J131,2)</f>
        <v>0</v>
      </c>
      <c r="L131" s="232">
        <v>21</v>
      </c>
      <c r="M131" s="232">
        <f>G131*(1+L131/100)</f>
        <v>0</v>
      </c>
      <c r="N131" s="224">
        <v>2.4000000000000001E-4</v>
      </c>
      <c r="O131" s="224">
        <f>ROUND(E131*N131,5)</f>
        <v>6.2399999999999999E-3</v>
      </c>
      <c r="P131" s="224">
        <v>0</v>
      </c>
      <c r="Q131" s="224">
        <f>ROUND(E131*P131,5)</f>
        <v>0</v>
      </c>
      <c r="R131" s="224"/>
      <c r="S131" s="224"/>
      <c r="T131" s="225">
        <v>0.124</v>
      </c>
      <c r="U131" s="224">
        <f>ROUND(E131*T131,2)</f>
        <v>3.22</v>
      </c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 t="s">
        <v>118</v>
      </c>
      <c r="AF131" s="214"/>
      <c r="AG131" s="214"/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ht="22.5" outlineLevel="1" x14ac:dyDescent="0.2">
      <c r="A132" s="215">
        <v>116</v>
      </c>
      <c r="B132" s="221" t="s">
        <v>352</v>
      </c>
      <c r="C132" s="264" t="s">
        <v>353</v>
      </c>
      <c r="D132" s="223" t="s">
        <v>279</v>
      </c>
      <c r="E132" s="229">
        <v>3</v>
      </c>
      <c r="F132" s="231"/>
      <c r="G132" s="232">
        <f>ROUND(E132*F132,2)</f>
        <v>0</v>
      </c>
      <c r="H132" s="231"/>
      <c r="I132" s="232">
        <f>ROUND(E132*H132,2)</f>
        <v>0</v>
      </c>
      <c r="J132" s="231"/>
      <c r="K132" s="232">
        <f>ROUND(E132*J132,2)</f>
        <v>0</v>
      </c>
      <c r="L132" s="232">
        <v>21</v>
      </c>
      <c r="M132" s="232">
        <f>G132*(1+L132/100)</f>
        <v>0</v>
      </c>
      <c r="N132" s="224">
        <v>2.4000000000000001E-4</v>
      </c>
      <c r="O132" s="224">
        <f>ROUND(E132*N132,5)</f>
        <v>7.2000000000000005E-4</v>
      </c>
      <c r="P132" s="224">
        <v>0</v>
      </c>
      <c r="Q132" s="224">
        <f>ROUND(E132*P132,5)</f>
        <v>0</v>
      </c>
      <c r="R132" s="224"/>
      <c r="S132" s="224"/>
      <c r="T132" s="225">
        <v>0.124</v>
      </c>
      <c r="U132" s="224">
        <f>ROUND(E132*T132,2)</f>
        <v>0.37</v>
      </c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 t="s">
        <v>118</v>
      </c>
      <c r="AF132" s="214"/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15">
        <v>117</v>
      </c>
      <c r="B133" s="221" t="s">
        <v>354</v>
      </c>
      <c r="C133" s="264" t="s">
        <v>355</v>
      </c>
      <c r="D133" s="223" t="s">
        <v>127</v>
      </c>
      <c r="E133" s="229">
        <v>1</v>
      </c>
      <c r="F133" s="231"/>
      <c r="G133" s="232">
        <f>ROUND(E133*F133,2)</f>
        <v>0</v>
      </c>
      <c r="H133" s="231"/>
      <c r="I133" s="232">
        <f>ROUND(E133*H133,2)</f>
        <v>0</v>
      </c>
      <c r="J133" s="231"/>
      <c r="K133" s="232">
        <f>ROUND(E133*J133,2)</f>
        <v>0</v>
      </c>
      <c r="L133" s="232">
        <v>21</v>
      </c>
      <c r="M133" s="232">
        <f>G133*(1+L133/100)</f>
        <v>0</v>
      </c>
      <c r="N133" s="224">
        <v>1.5200000000000001E-3</v>
      </c>
      <c r="O133" s="224">
        <f>ROUND(E133*N133,5)</f>
        <v>1.5200000000000001E-3</v>
      </c>
      <c r="P133" s="224">
        <v>0</v>
      </c>
      <c r="Q133" s="224">
        <f>ROUND(E133*P133,5)</f>
        <v>0</v>
      </c>
      <c r="R133" s="224"/>
      <c r="S133" s="224"/>
      <c r="T133" s="225">
        <v>0.58699999999999997</v>
      </c>
      <c r="U133" s="224">
        <f>ROUND(E133*T133,2)</f>
        <v>0.59</v>
      </c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4" t="s">
        <v>118</v>
      </c>
      <c r="AF133" s="214"/>
      <c r="AG133" s="214"/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15">
        <v>118</v>
      </c>
      <c r="B134" s="221" t="s">
        <v>356</v>
      </c>
      <c r="C134" s="264" t="s">
        <v>357</v>
      </c>
      <c r="D134" s="223" t="s">
        <v>127</v>
      </c>
      <c r="E134" s="229">
        <v>12</v>
      </c>
      <c r="F134" s="231"/>
      <c r="G134" s="232">
        <f>ROUND(E134*F134,2)</f>
        <v>0</v>
      </c>
      <c r="H134" s="231"/>
      <c r="I134" s="232">
        <f>ROUND(E134*H134,2)</f>
        <v>0</v>
      </c>
      <c r="J134" s="231"/>
      <c r="K134" s="232">
        <f>ROUND(E134*J134,2)</f>
        <v>0</v>
      </c>
      <c r="L134" s="232">
        <v>21</v>
      </c>
      <c r="M134" s="232">
        <f>G134*(1+L134/100)</f>
        <v>0</v>
      </c>
      <c r="N134" s="224">
        <v>2.0000000000000001E-4</v>
      </c>
      <c r="O134" s="224">
        <f>ROUND(E134*N134,5)</f>
        <v>2.3999999999999998E-3</v>
      </c>
      <c r="P134" s="224">
        <v>0</v>
      </c>
      <c r="Q134" s="224">
        <f>ROUND(E134*P134,5)</f>
        <v>0</v>
      </c>
      <c r="R134" s="224"/>
      <c r="S134" s="224"/>
      <c r="T134" s="225">
        <v>0.246</v>
      </c>
      <c r="U134" s="224">
        <f>ROUND(E134*T134,2)</f>
        <v>2.95</v>
      </c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 t="s">
        <v>118</v>
      </c>
      <c r="AF134" s="214"/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ht="22.5" outlineLevel="1" x14ac:dyDescent="0.2">
      <c r="A135" s="215">
        <v>119</v>
      </c>
      <c r="B135" s="221" t="s">
        <v>358</v>
      </c>
      <c r="C135" s="264" t="s">
        <v>359</v>
      </c>
      <c r="D135" s="223" t="s">
        <v>127</v>
      </c>
      <c r="E135" s="229">
        <v>1</v>
      </c>
      <c r="F135" s="231"/>
      <c r="G135" s="232">
        <f>ROUND(E135*F135,2)</f>
        <v>0</v>
      </c>
      <c r="H135" s="231"/>
      <c r="I135" s="232">
        <f>ROUND(E135*H135,2)</f>
        <v>0</v>
      </c>
      <c r="J135" s="231"/>
      <c r="K135" s="232">
        <f>ROUND(E135*J135,2)</f>
        <v>0</v>
      </c>
      <c r="L135" s="232">
        <v>21</v>
      </c>
      <c r="M135" s="232">
        <f>G135*(1+L135/100)</f>
        <v>0</v>
      </c>
      <c r="N135" s="224">
        <v>2.2000000000000001E-4</v>
      </c>
      <c r="O135" s="224">
        <f>ROUND(E135*N135,5)</f>
        <v>2.2000000000000001E-4</v>
      </c>
      <c r="P135" s="224">
        <v>0</v>
      </c>
      <c r="Q135" s="224">
        <f>ROUND(E135*P135,5)</f>
        <v>0</v>
      </c>
      <c r="R135" s="224"/>
      <c r="S135" s="224"/>
      <c r="T135" s="225">
        <v>0.246</v>
      </c>
      <c r="U135" s="224">
        <f>ROUND(E135*T135,2)</f>
        <v>0.25</v>
      </c>
      <c r="V135" s="214"/>
      <c r="W135" s="214"/>
      <c r="X135" s="214"/>
      <c r="Y135" s="214"/>
      <c r="Z135" s="214"/>
      <c r="AA135" s="214"/>
      <c r="AB135" s="214"/>
      <c r="AC135" s="214"/>
      <c r="AD135" s="214"/>
      <c r="AE135" s="214" t="s">
        <v>118</v>
      </c>
      <c r="AF135" s="214"/>
      <c r="AG135" s="214"/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15">
        <v>120</v>
      </c>
      <c r="B136" s="221" t="s">
        <v>360</v>
      </c>
      <c r="C136" s="264" t="s">
        <v>361</v>
      </c>
      <c r="D136" s="223" t="s">
        <v>127</v>
      </c>
      <c r="E136" s="229">
        <v>1</v>
      </c>
      <c r="F136" s="231"/>
      <c r="G136" s="232">
        <f>ROUND(E136*F136,2)</f>
        <v>0</v>
      </c>
      <c r="H136" s="231"/>
      <c r="I136" s="232">
        <f>ROUND(E136*H136,2)</f>
        <v>0</v>
      </c>
      <c r="J136" s="231"/>
      <c r="K136" s="232">
        <f>ROUND(E136*J136,2)</f>
        <v>0</v>
      </c>
      <c r="L136" s="232">
        <v>21</v>
      </c>
      <c r="M136" s="232">
        <f>G136*(1+L136/100)</f>
        <v>0</v>
      </c>
      <c r="N136" s="224">
        <v>2.2000000000000001E-4</v>
      </c>
      <c r="O136" s="224">
        <f>ROUND(E136*N136,5)</f>
        <v>2.2000000000000001E-4</v>
      </c>
      <c r="P136" s="224">
        <v>0</v>
      </c>
      <c r="Q136" s="224">
        <f>ROUND(E136*P136,5)</f>
        <v>0</v>
      </c>
      <c r="R136" s="224"/>
      <c r="S136" s="224"/>
      <c r="T136" s="225">
        <v>0.246</v>
      </c>
      <c r="U136" s="224">
        <f>ROUND(E136*T136,2)</f>
        <v>0.25</v>
      </c>
      <c r="V136" s="214"/>
      <c r="W136" s="214"/>
      <c r="X136" s="214"/>
      <c r="Y136" s="214"/>
      <c r="Z136" s="214"/>
      <c r="AA136" s="214"/>
      <c r="AB136" s="214"/>
      <c r="AC136" s="214"/>
      <c r="AD136" s="214"/>
      <c r="AE136" s="214" t="s">
        <v>118</v>
      </c>
      <c r="AF136" s="214"/>
      <c r="AG136" s="214"/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ht="22.5" outlineLevel="1" x14ac:dyDescent="0.2">
      <c r="A137" s="215">
        <v>121</v>
      </c>
      <c r="B137" s="221" t="s">
        <v>362</v>
      </c>
      <c r="C137" s="264" t="s">
        <v>363</v>
      </c>
      <c r="D137" s="223" t="s">
        <v>127</v>
      </c>
      <c r="E137" s="229">
        <v>2</v>
      </c>
      <c r="F137" s="231"/>
      <c r="G137" s="232">
        <f>ROUND(E137*F137,2)</f>
        <v>0</v>
      </c>
      <c r="H137" s="231"/>
      <c r="I137" s="232">
        <f>ROUND(E137*H137,2)</f>
        <v>0</v>
      </c>
      <c r="J137" s="231"/>
      <c r="K137" s="232">
        <f>ROUND(E137*J137,2)</f>
        <v>0</v>
      </c>
      <c r="L137" s="232">
        <v>21</v>
      </c>
      <c r="M137" s="232">
        <f>G137*(1+L137/100)</f>
        <v>0</v>
      </c>
      <c r="N137" s="224">
        <v>1.6000000000000001E-4</v>
      </c>
      <c r="O137" s="224">
        <f>ROUND(E137*N137,5)</f>
        <v>3.2000000000000003E-4</v>
      </c>
      <c r="P137" s="224">
        <v>0</v>
      </c>
      <c r="Q137" s="224">
        <f>ROUND(E137*P137,5)</f>
        <v>0</v>
      </c>
      <c r="R137" s="224"/>
      <c r="S137" s="224"/>
      <c r="T137" s="225">
        <v>0</v>
      </c>
      <c r="U137" s="224">
        <f>ROUND(E137*T137,2)</f>
        <v>0</v>
      </c>
      <c r="V137" s="214"/>
      <c r="W137" s="214"/>
      <c r="X137" s="214"/>
      <c r="Y137" s="214"/>
      <c r="Z137" s="214"/>
      <c r="AA137" s="214"/>
      <c r="AB137" s="214"/>
      <c r="AC137" s="214"/>
      <c r="AD137" s="214"/>
      <c r="AE137" s="214" t="s">
        <v>187</v>
      </c>
      <c r="AF137" s="214"/>
      <c r="AG137" s="214"/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15">
        <v>122</v>
      </c>
      <c r="B138" s="221" t="s">
        <v>364</v>
      </c>
      <c r="C138" s="264" t="s">
        <v>365</v>
      </c>
      <c r="D138" s="223" t="s">
        <v>127</v>
      </c>
      <c r="E138" s="229">
        <v>1</v>
      </c>
      <c r="F138" s="231"/>
      <c r="G138" s="232">
        <f>ROUND(E138*F138,2)</f>
        <v>0</v>
      </c>
      <c r="H138" s="231"/>
      <c r="I138" s="232">
        <f>ROUND(E138*H138,2)</f>
        <v>0</v>
      </c>
      <c r="J138" s="231"/>
      <c r="K138" s="232">
        <f>ROUND(E138*J138,2)</f>
        <v>0</v>
      </c>
      <c r="L138" s="232">
        <v>21</v>
      </c>
      <c r="M138" s="232">
        <f>G138*(1+L138/100)</f>
        <v>0</v>
      </c>
      <c r="N138" s="224">
        <v>2.7E-4</v>
      </c>
      <c r="O138" s="224">
        <f>ROUND(E138*N138,5)</f>
        <v>2.7E-4</v>
      </c>
      <c r="P138" s="224">
        <v>0</v>
      </c>
      <c r="Q138" s="224">
        <f>ROUND(E138*P138,5)</f>
        <v>0</v>
      </c>
      <c r="R138" s="224"/>
      <c r="S138" s="224"/>
      <c r="T138" s="225">
        <v>0</v>
      </c>
      <c r="U138" s="224">
        <f>ROUND(E138*T138,2)</f>
        <v>0</v>
      </c>
      <c r="V138" s="214"/>
      <c r="W138" s="214"/>
      <c r="X138" s="214"/>
      <c r="Y138" s="214"/>
      <c r="Z138" s="214"/>
      <c r="AA138" s="214"/>
      <c r="AB138" s="214"/>
      <c r="AC138" s="214"/>
      <c r="AD138" s="214"/>
      <c r="AE138" s="214" t="s">
        <v>187</v>
      </c>
      <c r="AF138" s="214"/>
      <c r="AG138" s="214"/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15">
        <v>123</v>
      </c>
      <c r="B139" s="221" t="s">
        <v>366</v>
      </c>
      <c r="C139" s="264" t="s">
        <v>367</v>
      </c>
      <c r="D139" s="223" t="s">
        <v>127</v>
      </c>
      <c r="E139" s="229">
        <v>2</v>
      </c>
      <c r="F139" s="231"/>
      <c r="G139" s="232">
        <f>ROUND(E139*F139,2)</f>
        <v>0</v>
      </c>
      <c r="H139" s="231"/>
      <c r="I139" s="232">
        <f>ROUND(E139*H139,2)</f>
        <v>0</v>
      </c>
      <c r="J139" s="231"/>
      <c r="K139" s="232">
        <f>ROUND(E139*J139,2)</f>
        <v>0</v>
      </c>
      <c r="L139" s="232">
        <v>21</v>
      </c>
      <c r="M139" s="232">
        <f>G139*(1+L139/100)</f>
        <v>0</v>
      </c>
      <c r="N139" s="224">
        <v>1E-4</v>
      </c>
      <c r="O139" s="224">
        <f>ROUND(E139*N139,5)</f>
        <v>2.0000000000000001E-4</v>
      </c>
      <c r="P139" s="224">
        <v>0</v>
      </c>
      <c r="Q139" s="224">
        <f>ROUND(E139*P139,5)</f>
        <v>0</v>
      </c>
      <c r="R139" s="224"/>
      <c r="S139" s="224"/>
      <c r="T139" s="225">
        <v>0.246</v>
      </c>
      <c r="U139" s="224">
        <f>ROUND(E139*T139,2)</f>
        <v>0.49</v>
      </c>
      <c r="V139" s="214"/>
      <c r="W139" s="214"/>
      <c r="X139" s="214"/>
      <c r="Y139" s="214"/>
      <c r="Z139" s="214"/>
      <c r="AA139" s="214"/>
      <c r="AB139" s="214"/>
      <c r="AC139" s="214"/>
      <c r="AD139" s="214"/>
      <c r="AE139" s="214" t="s">
        <v>118</v>
      </c>
      <c r="AF139" s="214"/>
      <c r="AG139" s="214"/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15">
        <v>124</v>
      </c>
      <c r="B140" s="221" t="s">
        <v>368</v>
      </c>
      <c r="C140" s="264" t="s">
        <v>369</v>
      </c>
      <c r="D140" s="223" t="s">
        <v>127</v>
      </c>
      <c r="E140" s="229">
        <v>1</v>
      </c>
      <c r="F140" s="231"/>
      <c r="G140" s="232">
        <f>ROUND(E140*F140,2)</f>
        <v>0</v>
      </c>
      <c r="H140" s="231"/>
      <c r="I140" s="232">
        <f>ROUND(E140*H140,2)</f>
        <v>0</v>
      </c>
      <c r="J140" s="231"/>
      <c r="K140" s="232">
        <f>ROUND(E140*J140,2)</f>
        <v>0</v>
      </c>
      <c r="L140" s="232">
        <v>21</v>
      </c>
      <c r="M140" s="232">
        <f>G140*(1+L140/100)</f>
        <v>0</v>
      </c>
      <c r="N140" s="224">
        <v>1.3999999999999999E-4</v>
      </c>
      <c r="O140" s="224">
        <f>ROUND(E140*N140,5)</f>
        <v>1.3999999999999999E-4</v>
      </c>
      <c r="P140" s="224">
        <v>0</v>
      </c>
      <c r="Q140" s="224">
        <f>ROUND(E140*P140,5)</f>
        <v>0</v>
      </c>
      <c r="R140" s="224"/>
      <c r="S140" s="224"/>
      <c r="T140" s="225">
        <v>0.246</v>
      </c>
      <c r="U140" s="224">
        <f>ROUND(E140*T140,2)</f>
        <v>0.25</v>
      </c>
      <c r="V140" s="214"/>
      <c r="W140" s="214"/>
      <c r="X140" s="214"/>
      <c r="Y140" s="214"/>
      <c r="Z140" s="214"/>
      <c r="AA140" s="214"/>
      <c r="AB140" s="214"/>
      <c r="AC140" s="214"/>
      <c r="AD140" s="214"/>
      <c r="AE140" s="214" t="s">
        <v>118</v>
      </c>
      <c r="AF140" s="214"/>
      <c r="AG140" s="214"/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15">
        <v>125</v>
      </c>
      <c r="B141" s="221" t="s">
        <v>370</v>
      </c>
      <c r="C141" s="264" t="s">
        <v>371</v>
      </c>
      <c r="D141" s="223" t="s">
        <v>127</v>
      </c>
      <c r="E141" s="229">
        <v>3</v>
      </c>
      <c r="F141" s="231"/>
      <c r="G141" s="232">
        <f>ROUND(E141*F141,2)</f>
        <v>0</v>
      </c>
      <c r="H141" s="231"/>
      <c r="I141" s="232">
        <f>ROUND(E141*H141,2)</f>
        <v>0</v>
      </c>
      <c r="J141" s="231"/>
      <c r="K141" s="232">
        <f>ROUND(E141*J141,2)</f>
        <v>0</v>
      </c>
      <c r="L141" s="232">
        <v>21</v>
      </c>
      <c r="M141" s="232">
        <f>G141*(1+L141/100)</f>
        <v>0</v>
      </c>
      <c r="N141" s="224">
        <v>2.4000000000000001E-4</v>
      </c>
      <c r="O141" s="224">
        <f>ROUND(E141*N141,5)</f>
        <v>7.2000000000000005E-4</v>
      </c>
      <c r="P141" s="224">
        <v>0</v>
      </c>
      <c r="Q141" s="224">
        <f>ROUND(E141*P141,5)</f>
        <v>0</v>
      </c>
      <c r="R141" s="224"/>
      <c r="S141" s="224"/>
      <c r="T141" s="225">
        <v>0</v>
      </c>
      <c r="U141" s="224">
        <f>ROUND(E141*T141,2)</f>
        <v>0</v>
      </c>
      <c r="V141" s="214"/>
      <c r="W141" s="214"/>
      <c r="X141" s="214"/>
      <c r="Y141" s="214"/>
      <c r="Z141" s="214"/>
      <c r="AA141" s="214"/>
      <c r="AB141" s="214"/>
      <c r="AC141" s="214"/>
      <c r="AD141" s="214"/>
      <c r="AE141" s="214" t="s">
        <v>187</v>
      </c>
      <c r="AF141" s="214"/>
      <c r="AG141" s="214"/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15">
        <v>126</v>
      </c>
      <c r="B142" s="221" t="s">
        <v>372</v>
      </c>
      <c r="C142" s="264" t="s">
        <v>373</v>
      </c>
      <c r="D142" s="223" t="s">
        <v>160</v>
      </c>
      <c r="E142" s="229">
        <v>0.65403999999999995</v>
      </c>
      <c r="F142" s="231"/>
      <c r="G142" s="232">
        <f>ROUND(E142*F142,2)</f>
        <v>0</v>
      </c>
      <c r="H142" s="231"/>
      <c r="I142" s="232">
        <f>ROUND(E142*H142,2)</f>
        <v>0</v>
      </c>
      <c r="J142" s="231"/>
      <c r="K142" s="232">
        <f>ROUND(E142*J142,2)</f>
        <v>0</v>
      </c>
      <c r="L142" s="232">
        <v>21</v>
      </c>
      <c r="M142" s="232">
        <f>G142*(1+L142/100)</f>
        <v>0</v>
      </c>
      <c r="N142" s="224">
        <v>0</v>
      </c>
      <c r="O142" s="224">
        <f>ROUND(E142*N142,5)</f>
        <v>0</v>
      </c>
      <c r="P142" s="224">
        <v>0</v>
      </c>
      <c r="Q142" s="224">
        <f>ROUND(E142*P142,5)</f>
        <v>0</v>
      </c>
      <c r="R142" s="224"/>
      <c r="S142" s="224"/>
      <c r="T142" s="225">
        <v>1.5169999999999999</v>
      </c>
      <c r="U142" s="224">
        <f>ROUND(E142*T142,2)</f>
        <v>0.99</v>
      </c>
      <c r="V142" s="214"/>
      <c r="W142" s="214"/>
      <c r="X142" s="214"/>
      <c r="Y142" s="214"/>
      <c r="Z142" s="214"/>
      <c r="AA142" s="214"/>
      <c r="AB142" s="214"/>
      <c r="AC142" s="214"/>
      <c r="AD142" s="214"/>
      <c r="AE142" s="214" t="s">
        <v>118</v>
      </c>
      <c r="AF142" s="214"/>
      <c r="AG142" s="214"/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x14ac:dyDescent="0.2">
      <c r="A143" s="216" t="s">
        <v>113</v>
      </c>
      <c r="B143" s="222" t="s">
        <v>82</v>
      </c>
      <c r="C143" s="265" t="s">
        <v>83</v>
      </c>
      <c r="D143" s="226"/>
      <c r="E143" s="230"/>
      <c r="F143" s="233"/>
      <c r="G143" s="233">
        <f>SUMIF(AE144:AE147,"&lt;&gt;NOR",G144:G147)</f>
        <v>0</v>
      </c>
      <c r="H143" s="233"/>
      <c r="I143" s="233">
        <f>SUM(I144:I147)</f>
        <v>0</v>
      </c>
      <c r="J143" s="233"/>
      <c r="K143" s="233">
        <f>SUM(K144:K147)</f>
        <v>0</v>
      </c>
      <c r="L143" s="233"/>
      <c r="M143" s="233">
        <f>SUM(M144:M147)</f>
        <v>0</v>
      </c>
      <c r="N143" s="227"/>
      <c r="O143" s="227">
        <f>SUM(O144:O147)</f>
        <v>8.5740000000000011E-2</v>
      </c>
      <c r="P143" s="227"/>
      <c r="Q143" s="227">
        <f>SUM(Q144:Q147)</f>
        <v>0</v>
      </c>
      <c r="R143" s="227"/>
      <c r="S143" s="227"/>
      <c r="T143" s="228"/>
      <c r="U143" s="227">
        <f>SUM(U144:U147)</f>
        <v>13.05</v>
      </c>
      <c r="AE143" t="s">
        <v>114</v>
      </c>
    </row>
    <row r="144" spans="1:60" ht="22.5" outlineLevel="1" x14ac:dyDescent="0.2">
      <c r="A144" s="215">
        <v>127</v>
      </c>
      <c r="B144" s="221" t="s">
        <v>374</v>
      </c>
      <c r="C144" s="264" t="s">
        <v>375</v>
      </c>
      <c r="D144" s="223" t="s">
        <v>279</v>
      </c>
      <c r="E144" s="229">
        <v>3</v>
      </c>
      <c r="F144" s="231"/>
      <c r="G144" s="232">
        <f>ROUND(E144*F144,2)</f>
        <v>0</v>
      </c>
      <c r="H144" s="231"/>
      <c r="I144" s="232">
        <f>ROUND(E144*H144,2)</f>
        <v>0</v>
      </c>
      <c r="J144" s="231"/>
      <c r="K144" s="232">
        <f>ROUND(E144*J144,2)</f>
        <v>0</v>
      </c>
      <c r="L144" s="232">
        <v>21</v>
      </c>
      <c r="M144" s="232">
        <f>G144*(1+L144/100)</f>
        <v>0</v>
      </c>
      <c r="N144" s="224">
        <v>8.9999999999999993E-3</v>
      </c>
      <c r="O144" s="224">
        <f>ROUND(E144*N144,5)</f>
        <v>2.7E-2</v>
      </c>
      <c r="P144" s="224">
        <v>0</v>
      </c>
      <c r="Q144" s="224">
        <f>ROUND(E144*P144,5)</f>
        <v>0</v>
      </c>
      <c r="R144" s="224"/>
      <c r="S144" s="224"/>
      <c r="T144" s="225">
        <v>1.77</v>
      </c>
      <c r="U144" s="224">
        <f>ROUND(E144*T144,2)</f>
        <v>5.31</v>
      </c>
      <c r="V144" s="214"/>
      <c r="W144" s="214"/>
      <c r="X144" s="214"/>
      <c r="Y144" s="214"/>
      <c r="Z144" s="214"/>
      <c r="AA144" s="214"/>
      <c r="AB144" s="214"/>
      <c r="AC144" s="214"/>
      <c r="AD144" s="214"/>
      <c r="AE144" s="214" t="s">
        <v>118</v>
      </c>
      <c r="AF144" s="214"/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15">
        <v>128</v>
      </c>
      <c r="B145" s="221" t="s">
        <v>376</v>
      </c>
      <c r="C145" s="264" t="s">
        <v>377</v>
      </c>
      <c r="D145" s="223" t="s">
        <v>279</v>
      </c>
      <c r="E145" s="229">
        <v>4</v>
      </c>
      <c r="F145" s="231"/>
      <c r="G145" s="232">
        <f>ROUND(E145*F145,2)</f>
        <v>0</v>
      </c>
      <c r="H145" s="231"/>
      <c r="I145" s="232">
        <f>ROUND(E145*H145,2)</f>
        <v>0</v>
      </c>
      <c r="J145" s="231"/>
      <c r="K145" s="232">
        <f>ROUND(E145*J145,2)</f>
        <v>0</v>
      </c>
      <c r="L145" s="232">
        <v>21</v>
      </c>
      <c r="M145" s="232">
        <f>G145*(1+L145/100)</f>
        <v>0</v>
      </c>
      <c r="N145" s="224">
        <v>1.2970000000000001E-2</v>
      </c>
      <c r="O145" s="224">
        <f>ROUND(E145*N145,5)</f>
        <v>5.1880000000000003E-2</v>
      </c>
      <c r="P145" s="224">
        <v>0</v>
      </c>
      <c r="Q145" s="224">
        <f>ROUND(E145*P145,5)</f>
        <v>0</v>
      </c>
      <c r="R145" s="224"/>
      <c r="S145" s="224"/>
      <c r="T145" s="225">
        <v>1.9</v>
      </c>
      <c r="U145" s="224">
        <f>ROUND(E145*T145,2)</f>
        <v>7.6</v>
      </c>
      <c r="V145" s="214"/>
      <c r="W145" s="214"/>
      <c r="X145" s="214"/>
      <c r="Y145" s="214"/>
      <c r="Z145" s="214"/>
      <c r="AA145" s="214"/>
      <c r="AB145" s="214"/>
      <c r="AC145" s="214"/>
      <c r="AD145" s="214"/>
      <c r="AE145" s="214" t="s">
        <v>118</v>
      </c>
      <c r="AF145" s="214"/>
      <c r="AG145" s="214"/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15">
        <v>129</v>
      </c>
      <c r="B146" s="221" t="s">
        <v>378</v>
      </c>
      <c r="C146" s="264" t="s">
        <v>379</v>
      </c>
      <c r="D146" s="223" t="s">
        <v>127</v>
      </c>
      <c r="E146" s="229">
        <v>7</v>
      </c>
      <c r="F146" s="231"/>
      <c r="G146" s="232">
        <f>ROUND(E146*F146,2)</f>
        <v>0</v>
      </c>
      <c r="H146" s="231"/>
      <c r="I146" s="232">
        <f>ROUND(E146*H146,2)</f>
        <v>0</v>
      </c>
      <c r="J146" s="231"/>
      <c r="K146" s="232">
        <f>ROUND(E146*J146,2)</f>
        <v>0</v>
      </c>
      <c r="L146" s="232">
        <v>21</v>
      </c>
      <c r="M146" s="232">
        <f>G146*(1+L146/100)</f>
        <v>0</v>
      </c>
      <c r="N146" s="224">
        <v>9.7999999999999997E-4</v>
      </c>
      <c r="O146" s="224">
        <f>ROUND(E146*N146,5)</f>
        <v>6.8599999999999998E-3</v>
      </c>
      <c r="P146" s="224">
        <v>0</v>
      </c>
      <c r="Q146" s="224">
        <f>ROUND(E146*P146,5)</f>
        <v>0</v>
      </c>
      <c r="R146" s="224"/>
      <c r="S146" s="224"/>
      <c r="T146" s="225">
        <v>0</v>
      </c>
      <c r="U146" s="224">
        <f>ROUND(E146*T146,2)</f>
        <v>0</v>
      </c>
      <c r="V146" s="214"/>
      <c r="W146" s="214"/>
      <c r="X146" s="214"/>
      <c r="Y146" s="214"/>
      <c r="Z146" s="214"/>
      <c r="AA146" s="214"/>
      <c r="AB146" s="214"/>
      <c r="AC146" s="214"/>
      <c r="AD146" s="214"/>
      <c r="AE146" s="214" t="s">
        <v>187</v>
      </c>
      <c r="AF146" s="214"/>
      <c r="AG146" s="214"/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ht="22.5" outlineLevel="1" x14ac:dyDescent="0.2">
      <c r="A147" s="215">
        <v>130</v>
      </c>
      <c r="B147" s="221" t="s">
        <v>380</v>
      </c>
      <c r="C147" s="264" t="s">
        <v>381</v>
      </c>
      <c r="D147" s="223" t="s">
        <v>160</v>
      </c>
      <c r="E147" s="229">
        <v>8.5739999999999997E-2</v>
      </c>
      <c r="F147" s="231"/>
      <c r="G147" s="232">
        <f>ROUND(E147*F147,2)</f>
        <v>0</v>
      </c>
      <c r="H147" s="231"/>
      <c r="I147" s="232">
        <f>ROUND(E147*H147,2)</f>
        <v>0</v>
      </c>
      <c r="J147" s="231"/>
      <c r="K147" s="232">
        <f>ROUND(E147*J147,2)</f>
        <v>0</v>
      </c>
      <c r="L147" s="232">
        <v>21</v>
      </c>
      <c r="M147" s="232">
        <f>G147*(1+L147/100)</f>
        <v>0</v>
      </c>
      <c r="N147" s="224">
        <v>0</v>
      </c>
      <c r="O147" s="224">
        <f>ROUND(E147*N147,5)</f>
        <v>0</v>
      </c>
      <c r="P147" s="224">
        <v>0</v>
      </c>
      <c r="Q147" s="224">
        <f>ROUND(E147*P147,5)</f>
        <v>0</v>
      </c>
      <c r="R147" s="224"/>
      <c r="S147" s="224"/>
      <c r="T147" s="225">
        <v>1.667</v>
      </c>
      <c r="U147" s="224">
        <f>ROUND(E147*T147,2)</f>
        <v>0.14000000000000001</v>
      </c>
      <c r="V147" s="214"/>
      <c r="W147" s="214"/>
      <c r="X147" s="214"/>
      <c r="Y147" s="214"/>
      <c r="Z147" s="214"/>
      <c r="AA147" s="214"/>
      <c r="AB147" s="214"/>
      <c r="AC147" s="214"/>
      <c r="AD147" s="214"/>
      <c r="AE147" s="214" t="s">
        <v>118</v>
      </c>
      <c r="AF147" s="214"/>
      <c r="AG147" s="214"/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x14ac:dyDescent="0.2">
      <c r="A148" s="216" t="s">
        <v>113</v>
      </c>
      <c r="B148" s="222" t="s">
        <v>84</v>
      </c>
      <c r="C148" s="265" t="s">
        <v>85</v>
      </c>
      <c r="D148" s="226"/>
      <c r="E148" s="230"/>
      <c r="F148" s="233"/>
      <c r="G148" s="233">
        <f>SUMIF(AE149:AE149,"&lt;&gt;NOR",G149:G149)</f>
        <v>0</v>
      </c>
      <c r="H148" s="233"/>
      <c r="I148" s="233">
        <f>SUM(I149:I149)</f>
        <v>0</v>
      </c>
      <c r="J148" s="233"/>
      <c r="K148" s="233">
        <f>SUM(K149:K149)</f>
        <v>0</v>
      </c>
      <c r="L148" s="233"/>
      <c r="M148" s="233">
        <f>SUM(M149:M149)</f>
        <v>0</v>
      </c>
      <c r="N148" s="227"/>
      <c r="O148" s="227">
        <f>SUM(O149:O149)</f>
        <v>0</v>
      </c>
      <c r="P148" s="227"/>
      <c r="Q148" s="227">
        <f>SUM(Q149:Q149)</f>
        <v>0</v>
      </c>
      <c r="R148" s="227"/>
      <c r="S148" s="227"/>
      <c r="T148" s="228"/>
      <c r="U148" s="227">
        <f>SUM(U149:U149)</f>
        <v>8.6199999999999992</v>
      </c>
      <c r="AE148" t="s">
        <v>114</v>
      </c>
    </row>
    <row r="149" spans="1:60" ht="22.5" outlineLevel="1" x14ac:dyDescent="0.2">
      <c r="A149" s="215">
        <v>131</v>
      </c>
      <c r="B149" s="221" t="s">
        <v>382</v>
      </c>
      <c r="C149" s="264" t="s">
        <v>383</v>
      </c>
      <c r="D149" s="223" t="s">
        <v>117</v>
      </c>
      <c r="E149" s="229">
        <v>13</v>
      </c>
      <c r="F149" s="231"/>
      <c r="G149" s="232">
        <f>ROUND(E149*F149,2)</f>
        <v>0</v>
      </c>
      <c r="H149" s="231"/>
      <c r="I149" s="232">
        <f>ROUND(E149*H149,2)</f>
        <v>0</v>
      </c>
      <c r="J149" s="231"/>
      <c r="K149" s="232">
        <f>ROUND(E149*J149,2)</f>
        <v>0</v>
      </c>
      <c r="L149" s="232">
        <v>21</v>
      </c>
      <c r="M149" s="232">
        <f>G149*(1+L149/100)</f>
        <v>0</v>
      </c>
      <c r="N149" s="224">
        <v>0</v>
      </c>
      <c r="O149" s="224">
        <f>ROUND(E149*N149,5)</f>
        <v>0</v>
      </c>
      <c r="P149" s="224">
        <v>0</v>
      </c>
      <c r="Q149" s="224">
        <f>ROUND(E149*P149,5)</f>
        <v>0</v>
      </c>
      <c r="R149" s="224"/>
      <c r="S149" s="224"/>
      <c r="T149" s="225">
        <v>0.66300000000000003</v>
      </c>
      <c r="U149" s="224">
        <f>ROUND(E149*T149,2)</f>
        <v>8.6199999999999992</v>
      </c>
      <c r="V149" s="214"/>
      <c r="W149" s="214"/>
      <c r="X149" s="214"/>
      <c r="Y149" s="214"/>
      <c r="Z149" s="214"/>
      <c r="AA149" s="214"/>
      <c r="AB149" s="214"/>
      <c r="AC149" s="214"/>
      <c r="AD149" s="214"/>
      <c r="AE149" s="214" t="s">
        <v>118</v>
      </c>
      <c r="AF149" s="214"/>
      <c r="AG149" s="214"/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x14ac:dyDescent="0.2">
      <c r="A150" s="216" t="s">
        <v>113</v>
      </c>
      <c r="B150" s="222" t="s">
        <v>86</v>
      </c>
      <c r="C150" s="265" t="s">
        <v>26</v>
      </c>
      <c r="D150" s="226"/>
      <c r="E150" s="230"/>
      <c r="F150" s="233"/>
      <c r="G150" s="233">
        <f>SUMIF(AE151:AE151,"&lt;&gt;NOR",G151:G151)</f>
        <v>0</v>
      </c>
      <c r="H150" s="233"/>
      <c r="I150" s="233">
        <f>SUM(I151:I151)</f>
        <v>0</v>
      </c>
      <c r="J150" s="233"/>
      <c r="K150" s="233">
        <f>SUM(K151:K151)</f>
        <v>0</v>
      </c>
      <c r="L150" s="233"/>
      <c r="M150" s="233">
        <f>SUM(M151:M151)</f>
        <v>0</v>
      </c>
      <c r="N150" s="227"/>
      <c r="O150" s="227">
        <f>SUM(O151:O151)</f>
        <v>0</v>
      </c>
      <c r="P150" s="227"/>
      <c r="Q150" s="227">
        <f>SUM(Q151:Q151)</f>
        <v>0</v>
      </c>
      <c r="R150" s="227"/>
      <c r="S150" s="227"/>
      <c r="T150" s="228"/>
      <c r="U150" s="227">
        <f>SUM(U151:U151)</f>
        <v>0</v>
      </c>
      <c r="AE150" t="s">
        <v>114</v>
      </c>
    </row>
    <row r="151" spans="1:60" outlineLevel="1" x14ac:dyDescent="0.2">
      <c r="A151" s="242">
        <v>132</v>
      </c>
      <c r="B151" s="243" t="s">
        <v>65</v>
      </c>
      <c r="C151" s="266" t="s">
        <v>384</v>
      </c>
      <c r="D151" s="244" t="s">
        <v>385</v>
      </c>
      <c r="E151" s="245">
        <v>1</v>
      </c>
      <c r="F151" s="246"/>
      <c r="G151" s="247">
        <f>ROUND(E151*F151,2)</f>
        <v>0</v>
      </c>
      <c r="H151" s="246"/>
      <c r="I151" s="247">
        <f>ROUND(E151*H151,2)</f>
        <v>0</v>
      </c>
      <c r="J151" s="246"/>
      <c r="K151" s="247">
        <f>ROUND(E151*J151,2)</f>
        <v>0</v>
      </c>
      <c r="L151" s="247">
        <v>21</v>
      </c>
      <c r="M151" s="247">
        <f>G151*(1+L151/100)</f>
        <v>0</v>
      </c>
      <c r="N151" s="248">
        <v>0</v>
      </c>
      <c r="O151" s="248">
        <f>ROUND(E151*N151,5)</f>
        <v>0</v>
      </c>
      <c r="P151" s="248">
        <v>0</v>
      </c>
      <c r="Q151" s="248">
        <f>ROUND(E151*P151,5)</f>
        <v>0</v>
      </c>
      <c r="R151" s="248"/>
      <c r="S151" s="248"/>
      <c r="T151" s="249">
        <v>0</v>
      </c>
      <c r="U151" s="248">
        <f>ROUND(E151*T151,2)</f>
        <v>0</v>
      </c>
      <c r="V151" s="214"/>
      <c r="W151" s="214"/>
      <c r="X151" s="214"/>
      <c r="Y151" s="214"/>
      <c r="Z151" s="214"/>
      <c r="AA151" s="214"/>
      <c r="AB151" s="214"/>
      <c r="AC151" s="214"/>
      <c r="AD151" s="214"/>
      <c r="AE151" s="214" t="s">
        <v>118</v>
      </c>
      <c r="AF151" s="214"/>
      <c r="AG151" s="214"/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x14ac:dyDescent="0.2">
      <c r="A152" s="6"/>
      <c r="B152" s="7" t="s">
        <v>386</v>
      </c>
      <c r="C152" s="267" t="s">
        <v>386</v>
      </c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AC152">
        <v>15</v>
      </c>
      <c r="AD152">
        <v>21</v>
      </c>
    </row>
    <row r="153" spans="1:60" x14ac:dyDescent="0.2">
      <c r="A153" s="250"/>
      <c r="B153" s="251">
        <v>26</v>
      </c>
      <c r="C153" s="268" t="s">
        <v>386</v>
      </c>
      <c r="D153" s="252"/>
      <c r="E153" s="252"/>
      <c r="F153" s="252"/>
      <c r="G153" s="263">
        <f>G8+G13+G15+G19+G22+G24+G36+G70+G93+G143+G148+G150</f>
        <v>0</v>
      </c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AC153">
        <f>SUMIF(L7:L151,AC152,G7:G151)</f>
        <v>0</v>
      </c>
      <c r="AD153">
        <f>SUMIF(L7:L151,AD152,G7:G151)</f>
        <v>0</v>
      </c>
      <c r="AE153" t="s">
        <v>387</v>
      </c>
    </row>
    <row r="154" spans="1:60" x14ac:dyDescent="0.2">
      <c r="A154" s="6"/>
      <c r="B154" s="7" t="s">
        <v>386</v>
      </c>
      <c r="C154" s="267" t="s">
        <v>386</v>
      </c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spans="1:60" x14ac:dyDescent="0.2">
      <c r="A155" s="6"/>
      <c r="B155" s="7" t="s">
        <v>386</v>
      </c>
      <c r="C155" s="267" t="s">
        <v>386</v>
      </c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spans="1:60" x14ac:dyDescent="0.2">
      <c r="A156" s="253">
        <v>33</v>
      </c>
      <c r="B156" s="253"/>
      <c r="C156" s="269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spans="1:60" x14ac:dyDescent="0.2">
      <c r="A157" s="254"/>
      <c r="B157" s="255"/>
      <c r="C157" s="270"/>
      <c r="D157" s="255"/>
      <c r="E157" s="255"/>
      <c r="F157" s="255"/>
      <c r="G157" s="25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AE157" t="s">
        <v>388</v>
      </c>
    </row>
    <row r="158" spans="1:60" x14ac:dyDescent="0.2">
      <c r="A158" s="257"/>
      <c r="B158" s="258"/>
      <c r="C158" s="271"/>
      <c r="D158" s="258"/>
      <c r="E158" s="258"/>
      <c r="F158" s="258"/>
      <c r="G158" s="259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60" x14ac:dyDescent="0.2">
      <c r="A159" s="257"/>
      <c r="B159" s="258"/>
      <c r="C159" s="271"/>
      <c r="D159" s="258"/>
      <c r="E159" s="258"/>
      <c r="F159" s="258"/>
      <c r="G159" s="259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spans="1:60" x14ac:dyDescent="0.2">
      <c r="A160" s="257"/>
      <c r="B160" s="258"/>
      <c r="C160" s="271"/>
      <c r="D160" s="258"/>
      <c r="E160" s="258"/>
      <c r="F160" s="258"/>
      <c r="G160" s="259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spans="1:31" x14ac:dyDescent="0.2">
      <c r="A161" s="260"/>
      <c r="B161" s="261"/>
      <c r="C161" s="272"/>
      <c r="D161" s="261"/>
      <c r="E161" s="261"/>
      <c r="F161" s="261"/>
      <c r="G161" s="262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spans="1:31" x14ac:dyDescent="0.2">
      <c r="A162" s="6"/>
      <c r="B162" s="7" t="s">
        <v>386</v>
      </c>
      <c r="C162" s="267" t="s">
        <v>386</v>
      </c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31" x14ac:dyDescent="0.2">
      <c r="C163" s="273"/>
      <c r="AE163" t="s">
        <v>389</v>
      </c>
    </row>
  </sheetData>
  <mergeCells count="6">
    <mergeCell ref="A1:G1"/>
    <mergeCell ref="C2:G2"/>
    <mergeCell ref="C3:G3"/>
    <mergeCell ref="C4:G4"/>
    <mergeCell ref="A156:C156"/>
    <mergeCell ref="A157:G161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Čapsky</dc:creator>
  <cp:lastModifiedBy>Radek Čapsky</cp:lastModifiedBy>
  <cp:lastPrinted>2014-02-28T09:52:57Z</cp:lastPrinted>
  <dcterms:created xsi:type="dcterms:W3CDTF">2009-04-08T07:15:50Z</dcterms:created>
  <dcterms:modified xsi:type="dcterms:W3CDTF">2025-02-20T05:38:19Z</dcterms:modified>
</cp:coreProperties>
</file>